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7"/>
  </bookViews>
  <sheets>
    <sheet name="附表1" sheetId="1" r:id="rId1"/>
    <sheet name="附表2" sheetId="12" r:id="rId2"/>
    <sheet name="附表3" sheetId="6" r:id="rId3"/>
    <sheet name="附表4" sheetId="7" r:id="rId4"/>
    <sheet name="附表5" sheetId="10" r:id="rId5"/>
    <sheet name="附表6" sheetId="4" r:id="rId6"/>
    <sheet name="附表7" sheetId="13" r:id="rId7"/>
    <sheet name="附表8" sheetId="5" r:id="rId8"/>
    <sheet name="配额生测算" sheetId="11" state="hidden" r:id="rId9"/>
  </sheets>
  <definedNames>
    <definedName name="_xlnm.Print_Area" localSheetId="7">附表8!$A$1:$Q$33</definedName>
    <definedName name="_xlnm.Print_Titles" localSheetId="1">附表2!$1:$8</definedName>
    <definedName name="_xlnm.Print_Titles" localSheetId="6">附表7!$1:$4</definedName>
    <definedName name="_xlnm.Print_Titles" localSheetId="7">附表8!$1:$6</definedName>
    <definedName name="_xlnm._FilterDatabase" localSheetId="1" hidden="1">附表2!$A$8:$T$8</definedName>
  </definedNames>
  <calcPr calcId="144525"/>
</workbook>
</file>

<file path=xl/sharedStrings.xml><?xml version="1.0" encoding="utf-8"?>
<sst xmlns="http://schemas.openxmlformats.org/spreadsheetml/2006/main" count="550" uniqueCount="211">
  <si>
    <t>附件1</t>
  </si>
  <si>
    <t xml:space="preserve">贵阳市2022年普通高中招生计划                                                                                                                                                                                                       </t>
  </si>
  <si>
    <t>单位：人</t>
  </si>
  <si>
    <t>区（市、县）</t>
  </si>
  <si>
    <t>2022年高中招生数</t>
  </si>
  <si>
    <t>备注</t>
  </si>
  <si>
    <t>“三区一地”所有高中</t>
  </si>
  <si>
    <t>“三区一地”公办普通高中计划9932人,民办普通高中计划2370人，国际学校及中外合作项目计划1870人。</t>
  </si>
  <si>
    <t>花溪区</t>
  </si>
  <si>
    <t>公办普通高中计划1650人，民办学校计划 450人，中外合作项目计划 200人。</t>
  </si>
  <si>
    <t>乌当区</t>
  </si>
  <si>
    <t>公办普通高中计划  860人，民办学校计划1300 人</t>
  </si>
  <si>
    <t>白云区</t>
  </si>
  <si>
    <t>公办普通高中计划1200人，民办学校计划1880人</t>
  </si>
  <si>
    <t>清镇市</t>
  </si>
  <si>
    <t>公办普通高中计划2700人，民办学校计划1280人</t>
  </si>
  <si>
    <t>修文县</t>
  </si>
  <si>
    <t>公办普通高中计划 1400人，民办学校计划 400人。</t>
  </si>
  <si>
    <t>开阳县</t>
  </si>
  <si>
    <t>公办普通高中计划1700人，民办学校计划200人。</t>
  </si>
  <si>
    <t>息烽县</t>
  </si>
  <si>
    <t>公办普通高中计划 1300人，民办学校计划 200人</t>
  </si>
  <si>
    <t>贵安新区</t>
  </si>
  <si>
    <t>贵安新区高中学校招生计划共1100人，由花溪区教育局下达各校计划。</t>
  </si>
  <si>
    <t>合计</t>
  </si>
  <si>
    <t>　</t>
  </si>
  <si>
    <t xml:space="preserve"> 附件2</t>
  </si>
  <si>
    <t>贵阳市2022年“三区一地”公办普通高中招生计划</t>
  </si>
  <si>
    <t>序号</t>
  </si>
  <si>
    <t>学校</t>
  </si>
  <si>
    <t>学校所在批次</t>
  </si>
  <si>
    <t>面向贵阳市招生</t>
  </si>
  <si>
    <t>面向全省招生</t>
  </si>
  <si>
    <t>总班级数</t>
  </si>
  <si>
    <t>总招生人数</t>
  </si>
  <si>
    <t>招生人数</t>
  </si>
  <si>
    <t>配额生</t>
  </si>
  <si>
    <t>统招生</t>
  </si>
  <si>
    <t>三区一地配额生</t>
  </si>
  <si>
    <t>定向生</t>
  </si>
  <si>
    <t>民族生</t>
  </si>
  <si>
    <t>三区一地统招生</t>
  </si>
  <si>
    <t>六区统筹(面向除学校所在招生区域外的另外3个招生区域招生)</t>
  </si>
  <si>
    <t>双师班</t>
  </si>
  <si>
    <t>特长生</t>
  </si>
  <si>
    <t>其它</t>
  </si>
  <si>
    <t>三县一市及贵安新区定向</t>
  </si>
  <si>
    <t>区内定向</t>
  </si>
  <si>
    <t>体育类</t>
  </si>
  <si>
    <t>艺术类</t>
  </si>
  <si>
    <t>科创类（面向学校所在地招生）</t>
  </si>
  <si>
    <t>小计</t>
  </si>
  <si>
    <t>贵阳市第一中学</t>
  </si>
  <si>
    <t>第一批次</t>
  </si>
  <si>
    <t>面向全省招收民族班80人；面向贵阳市18个民族乡招收民族生18人。</t>
  </si>
  <si>
    <t>贵阳市第二中学</t>
  </si>
  <si>
    <t>提前批次面向"三区一地”招收1个双师班。</t>
  </si>
  <si>
    <t>贵阳市第三实验中学</t>
  </si>
  <si>
    <t>贵阳市第六中学</t>
  </si>
  <si>
    <t>面向全省招收民族班40人，面向贵阳市招收交响乐器乐特长生30人，提前批次面向"三区一地”招收1个双师班。</t>
  </si>
  <si>
    <t>贵阳市第八中学</t>
  </si>
  <si>
    <t>面向贵阳市招收小语种（日语）147人;提前批次面向"三区一地”招收1个双师班。</t>
  </si>
  <si>
    <t>贵阳市第九中学</t>
  </si>
  <si>
    <t>贵阳市民族中学</t>
  </si>
  <si>
    <t>面向贵阳市自主招收民族民间文化实验班50人；提前批次面向"三区一地”招收1个双师班。</t>
  </si>
  <si>
    <t>贵州师范大学附属中学</t>
  </si>
  <si>
    <t>待省厅批复面向全省自主招收100人、民族班40人，面向贵阳市自主招收音乐、美术和播音主持特长生各50人，面向全省招收音乐、美术和播音主持特长生各50人；提前批次面向"三区一地”招收1个双师班。</t>
  </si>
  <si>
    <t>贵州省实验中学</t>
  </si>
  <si>
    <t>待省厅批复面向全省自主招收50人、民族班40人；提前批次面向"三区一地”招收1个双师班。</t>
  </si>
  <si>
    <t>贵阳市第二十五中学</t>
  </si>
  <si>
    <r>
      <rPr>
        <sz val="10"/>
        <color rgb="FF000000"/>
        <rFont val="宋体"/>
        <charset val="134"/>
      </rPr>
      <t>总招生计划500人，面向</t>
    </r>
    <r>
      <rPr>
        <b/>
        <sz val="10"/>
        <color rgb="FF000000"/>
        <rFont val="宋体"/>
        <charset val="134"/>
      </rPr>
      <t>三区一地</t>
    </r>
    <r>
      <rPr>
        <sz val="10"/>
        <color rgb="FF000000"/>
        <rFont val="宋体"/>
        <charset val="134"/>
      </rPr>
      <t>招生450人，面向花溪招生50人。</t>
    </r>
  </si>
  <si>
    <t>第二批次</t>
  </si>
  <si>
    <t>北京161中学贵阳分校（溪南高中）</t>
  </si>
  <si>
    <r>
      <rPr>
        <sz val="10"/>
        <color rgb="FF000000"/>
        <rFont val="宋体"/>
        <charset val="134"/>
      </rPr>
      <t>总计划500人，面向</t>
    </r>
    <r>
      <rPr>
        <b/>
        <sz val="10"/>
        <color rgb="FF000000"/>
        <rFont val="宋体"/>
        <charset val="134"/>
      </rPr>
      <t>三区一地</t>
    </r>
    <r>
      <rPr>
        <sz val="10"/>
        <color rgb="FF000000"/>
        <rFont val="宋体"/>
        <charset val="134"/>
      </rPr>
      <t>招生150人，面向花溪区招生350人</t>
    </r>
  </si>
  <si>
    <t>中央民族大学附属中学贵阳学校</t>
  </si>
  <si>
    <r>
      <rPr>
        <sz val="11"/>
        <color rgb="FF000000"/>
        <rFont val="宋体"/>
        <charset val="134"/>
      </rPr>
      <t>总计划360人，待省厅批准面向全省招收少数民族或贫困生50人，面向</t>
    </r>
    <r>
      <rPr>
        <b/>
        <sz val="10"/>
        <color rgb="FF000000"/>
        <rFont val="宋体"/>
        <charset val="134"/>
      </rPr>
      <t>三区一地</t>
    </r>
    <r>
      <rPr>
        <sz val="10"/>
        <color rgb="FF000000"/>
        <rFont val="宋体"/>
        <charset val="134"/>
      </rPr>
      <t>招生250人，面向乌当区招生60人，面向贵阳市自主招收 120人。提前批次面向"三区一地”招收1个双师班。</t>
    </r>
  </si>
  <si>
    <t>北京师范大学贵阳附属中学</t>
  </si>
  <si>
    <r>
      <rPr>
        <sz val="10"/>
        <color rgb="FF000000"/>
        <rFont val="宋体"/>
        <charset val="134"/>
      </rPr>
      <t>总招生计划550人，</t>
    </r>
    <r>
      <rPr>
        <b/>
        <sz val="10"/>
        <color rgb="FF000000"/>
        <rFont val="宋体"/>
        <charset val="134"/>
      </rPr>
      <t>定向观山湖区</t>
    </r>
    <r>
      <rPr>
        <sz val="10"/>
        <color rgb="FF000000"/>
        <rFont val="宋体"/>
        <charset val="134"/>
      </rPr>
      <t>招生150人，春风班30人。</t>
    </r>
  </si>
  <si>
    <t>贵阳市观山湖区第一高级中学</t>
  </si>
  <si>
    <r>
      <rPr>
        <sz val="10"/>
        <color rgb="FF000000"/>
        <rFont val="宋体"/>
        <charset val="134"/>
      </rPr>
      <t>总招生计划500人，</t>
    </r>
    <r>
      <rPr>
        <b/>
        <sz val="10"/>
        <color rgb="FF000000"/>
        <rFont val="宋体"/>
        <charset val="134"/>
      </rPr>
      <t>定向观山湖区</t>
    </r>
    <r>
      <rPr>
        <sz val="10"/>
        <color rgb="FF000000"/>
        <rFont val="宋体"/>
        <charset val="134"/>
      </rPr>
      <t>招生150人，春风班30人，</t>
    </r>
    <r>
      <rPr>
        <b/>
        <sz val="10"/>
        <color rgb="FF000000"/>
        <rFont val="宋体"/>
        <charset val="134"/>
      </rPr>
      <t>面向贵阳市</t>
    </r>
    <r>
      <rPr>
        <sz val="10"/>
        <color rgb="FF000000"/>
        <rFont val="宋体"/>
        <charset val="134"/>
      </rPr>
      <t>招收足球特长生30人。</t>
    </r>
  </si>
  <si>
    <t>贵阳市南明甲秀高级中学</t>
  </si>
  <si>
    <t>贵州大学附属中学</t>
  </si>
  <si>
    <r>
      <rPr>
        <sz val="10"/>
        <color rgb="FF000000"/>
        <rFont val="宋体"/>
        <charset val="134"/>
      </rPr>
      <t>总计划450人，待省厅批准面向全省招收艺体特长生150人，面向</t>
    </r>
    <r>
      <rPr>
        <b/>
        <sz val="10"/>
        <color rgb="FF000000"/>
        <rFont val="宋体"/>
        <charset val="134"/>
      </rPr>
      <t>三区一地</t>
    </r>
    <r>
      <rPr>
        <sz val="10"/>
        <color rgb="FF000000"/>
        <rFont val="宋体"/>
        <charset val="134"/>
      </rPr>
      <t>招生100人，面向花溪区招生200人。</t>
    </r>
  </si>
  <si>
    <t>贵阳市第五中学</t>
  </si>
  <si>
    <t>面向贵阳市招收艺术类特色学校特长生200人。</t>
  </si>
  <si>
    <t>贵阳市第十中学</t>
  </si>
  <si>
    <r>
      <rPr>
        <sz val="10"/>
        <color rgb="FF000000"/>
        <rFont val="宋体"/>
        <charset val="134"/>
      </rPr>
      <t>面向</t>
    </r>
    <r>
      <rPr>
        <b/>
        <sz val="10"/>
        <color rgb="FF000000"/>
        <rFont val="宋体"/>
        <charset val="134"/>
      </rPr>
      <t>“三区一地”</t>
    </r>
    <r>
      <rPr>
        <sz val="10"/>
        <color rgb="FF000000"/>
        <rFont val="宋体"/>
        <charset val="134"/>
      </rPr>
      <t>招收小语种日语40人，俄语40人。</t>
    </r>
  </si>
  <si>
    <t>贵阳市第十二中学</t>
  </si>
  <si>
    <r>
      <rPr>
        <sz val="10"/>
        <color rgb="FF000000"/>
        <rFont val="宋体"/>
        <charset val="134"/>
      </rPr>
      <t>面向</t>
    </r>
    <r>
      <rPr>
        <b/>
        <sz val="10"/>
        <color rgb="FF000000"/>
        <rFont val="宋体"/>
        <charset val="134"/>
      </rPr>
      <t>贵阳市</t>
    </r>
    <r>
      <rPr>
        <sz val="10"/>
        <color rgb="FF000000"/>
        <rFont val="宋体"/>
        <charset val="134"/>
      </rPr>
      <t>招收艺术类特色学校特长生200人。</t>
    </r>
  </si>
  <si>
    <t>贵阳市清华中学</t>
  </si>
  <si>
    <t>面向原小河片区招生50人</t>
  </si>
  <si>
    <t>北京师范大学贵安附属学校</t>
  </si>
  <si>
    <t>贵阳市花溪区经开第一中学</t>
  </si>
  <si>
    <t>总计划200人，面向贵阳市自主招生50人，面向三区一地网招100人，面向花溪区网招50人。</t>
  </si>
  <si>
    <t>观山湖区第十一中学</t>
  </si>
  <si>
    <t>总计划300人，定向观山湖区招生200人，面向三区一地招生100人</t>
  </si>
  <si>
    <t>附件3</t>
  </si>
  <si>
    <t xml:space="preserve">贵阳市2022年“三区一地”省级一类示范性普通高中学校面向三县一市
及贵安新区定向生计划  </t>
  </si>
  <si>
    <t>三城区示范性高中学校</t>
  </si>
  <si>
    <t>附件4</t>
  </si>
  <si>
    <t xml:space="preserve">贵阳市2022年三县一市省级示范性普通高中学校
面向全市招收统招生计划 </t>
  </si>
  <si>
    <t>区（市、县）示范性高中学校</t>
  </si>
  <si>
    <t>面向全市招生数</t>
  </si>
  <si>
    <t>清镇市第一中学</t>
  </si>
  <si>
    <t>修文中学</t>
  </si>
  <si>
    <t>开阳县第一中学</t>
  </si>
  <si>
    <t>息烽县第一中学</t>
  </si>
  <si>
    <t>附件5</t>
  </si>
  <si>
    <t>贵阳市2022年“六区统筹”招生计划分配表</t>
  </si>
  <si>
    <t>区域</t>
  </si>
  <si>
    <t>学校名称</t>
  </si>
  <si>
    <t>面向另外三个招生区域计划数</t>
  </si>
  <si>
    <t>面向白云区计划数</t>
  </si>
  <si>
    <t>面向乌当区计划数</t>
  </si>
  <si>
    <t>面向花溪区计划数</t>
  </si>
  <si>
    <t>三区一地</t>
  </si>
  <si>
    <t>北京师范大学附属贵阳中学</t>
  </si>
  <si>
    <t>观山湖区第一高级中学</t>
  </si>
  <si>
    <t>贵阳市乌当中学</t>
  </si>
  <si>
    <t>白云区第一高级中学</t>
  </si>
  <si>
    <t>附件6</t>
  </si>
  <si>
    <t xml:space="preserve">贵阳市2022年国际学校和中外合作项目招生计划                                                                                                       </t>
  </si>
  <si>
    <t>区市县</t>
  </si>
  <si>
    <t>招生总人数</t>
  </si>
  <si>
    <t>招生批次</t>
  </si>
  <si>
    <t>招生计划数</t>
  </si>
  <si>
    <t>招生范围</t>
  </si>
  <si>
    <t>贵州中澳合作学校</t>
  </si>
  <si>
    <t>提前批次</t>
  </si>
  <si>
    <t>贵阳市</t>
  </si>
  <si>
    <t>须参加学校组织的特长生专业测试</t>
  </si>
  <si>
    <t>贵州省</t>
  </si>
  <si>
    <t>中加合作班</t>
  </si>
  <si>
    <t>英语成绩不低于96分（含听说）</t>
  </si>
  <si>
    <t>中外合作班</t>
  </si>
  <si>
    <t>中外课程衔接实验班</t>
  </si>
  <si>
    <t>贵州中加国际学校</t>
  </si>
  <si>
    <t>国际高中项目班</t>
  </si>
  <si>
    <t>中美国际高中项目班</t>
  </si>
  <si>
    <t>中英国际高中项目班</t>
  </si>
  <si>
    <t>中加国际高中项目班</t>
  </si>
  <si>
    <t>中加国际项目班</t>
  </si>
  <si>
    <t>其它区县</t>
  </si>
  <si>
    <t>国际项目班</t>
  </si>
  <si>
    <t>附件7</t>
  </si>
  <si>
    <t xml:space="preserve">贵阳市2022年民办普通高中招生计划                                                                                                  </t>
  </si>
  <si>
    <t>各批次计划数</t>
  </si>
  <si>
    <t>贵阳市科华学校</t>
  </si>
  <si>
    <t>第三批次</t>
  </si>
  <si>
    <t>贵阳市正谊学校</t>
  </si>
  <si>
    <t>贵阳市盛世学校</t>
  </si>
  <si>
    <t>贵阳市德华学校</t>
  </si>
  <si>
    <t>贵阳市东升学校</t>
  </si>
  <si>
    <t>贵阳市新世界学校</t>
  </si>
  <si>
    <t>贵阳市普瑞学校</t>
  </si>
  <si>
    <t>贵阳市恒升高级中学</t>
  </si>
  <si>
    <t>贵阳市育强中学</t>
  </si>
  <si>
    <t>贵阳市华驿中学</t>
  </si>
  <si>
    <t>贵阳市花溪品华学校</t>
  </si>
  <si>
    <t>贵阳新世纪实验中学</t>
  </si>
  <si>
    <t>贵阳市为明高级中学</t>
  </si>
  <si>
    <t>贵阳乐湾国际实验学校</t>
  </si>
  <si>
    <t>贵阳市永胜中学</t>
  </si>
  <si>
    <t>贵阳市白云兴农中学</t>
  </si>
  <si>
    <t>待省厅批复</t>
  </si>
  <si>
    <t>贵阳市云城中学</t>
  </si>
  <si>
    <t>贵阳市南湖实验中学</t>
  </si>
  <si>
    <t>贵阳市华师一学校</t>
  </si>
  <si>
    <t>贵阳海嘉学校</t>
  </si>
  <si>
    <t>贵阳市清镇北大培文学校</t>
  </si>
  <si>
    <t>贵阳传习中学</t>
  </si>
  <si>
    <t>贵阳市清镇养正学校</t>
  </si>
  <si>
    <t>贵阳清镇北大附属实验学校</t>
  </si>
  <si>
    <t>直升生</t>
  </si>
  <si>
    <t>春晖行动</t>
  </si>
  <si>
    <t>贵阳清镇市博雅实验学校</t>
  </si>
  <si>
    <t>贵阳市修文县景阳中学</t>
  </si>
  <si>
    <t>北大新世纪贵阳实验学校</t>
  </si>
  <si>
    <t>贵阳市息烽永生中学</t>
  </si>
  <si>
    <t>贵阳泽诚学校</t>
  </si>
  <si>
    <t>附件8</t>
  </si>
  <si>
    <t>贵阳市2022年“三区一地”外各区（市、县）公办普通高中招生计划</t>
  </si>
  <si>
    <t>区（县、市）</t>
  </si>
  <si>
    <t xml:space="preserve">
总计划</t>
  </si>
  <si>
    <t>所在批次</t>
  </si>
  <si>
    <t>总班
级数</t>
  </si>
  <si>
    <t>招生
人数</t>
  </si>
  <si>
    <t>本区配额生</t>
  </si>
  <si>
    <t>全市（除本区、市、县）定向生</t>
  </si>
  <si>
    <t>本区（市、县）统招生</t>
  </si>
  <si>
    <t>六区统筹定向(面向除学校所在招生区域外的另外3个招生区域招生)</t>
  </si>
  <si>
    <t>其他</t>
  </si>
  <si>
    <t>总计划800人，面向全省招收民族班80人，面向原小河片区招生50人，面向花溪招生 670人。</t>
  </si>
  <si>
    <r>
      <rPr>
        <sz val="10"/>
        <color rgb="FF000000"/>
        <rFont val="宋体"/>
        <charset val="134"/>
      </rPr>
      <t>总计划500人，面向</t>
    </r>
    <r>
      <rPr>
        <b/>
        <sz val="10"/>
        <color rgb="FF000000"/>
        <rFont val="宋体"/>
        <charset val="134"/>
      </rPr>
      <t>三区一地</t>
    </r>
    <r>
      <rPr>
        <sz val="10"/>
        <color rgb="FF000000"/>
        <rFont val="宋体"/>
        <charset val="134"/>
      </rPr>
      <t>招生150人。面向花溪招生350人。</t>
    </r>
  </si>
  <si>
    <r>
      <rPr>
        <sz val="10"/>
        <color rgb="FF000000"/>
        <rFont val="宋体"/>
        <charset val="134"/>
      </rPr>
      <t>总计划450人，面向</t>
    </r>
    <r>
      <rPr>
        <b/>
        <sz val="10"/>
        <color rgb="FF000000"/>
        <rFont val="宋体"/>
        <charset val="134"/>
      </rPr>
      <t>三区一地</t>
    </r>
    <r>
      <rPr>
        <sz val="10"/>
        <color rgb="FF000000"/>
        <rFont val="宋体"/>
        <charset val="134"/>
      </rPr>
      <t>招生100人，待省厅批准面向全省招收艺体特长生150人，面向花溪区招生200人。</t>
    </r>
  </si>
  <si>
    <t>贵阳市第三十八中学</t>
  </si>
  <si>
    <r>
      <rPr>
        <sz val="10"/>
        <color rgb="FF000000"/>
        <rFont val="宋体"/>
        <charset val="134"/>
      </rPr>
      <t>总计划500人，面向</t>
    </r>
    <r>
      <rPr>
        <b/>
        <sz val="10"/>
        <color rgb="FF000000"/>
        <rFont val="宋体"/>
        <charset val="134"/>
      </rPr>
      <t>三区一地</t>
    </r>
    <r>
      <rPr>
        <sz val="10"/>
        <color rgb="FF000000"/>
        <rFont val="宋体"/>
        <charset val="134"/>
      </rPr>
      <t>招生450人，面向花溪招生50人</t>
    </r>
  </si>
  <si>
    <t>贵安新区第三高级中学</t>
  </si>
  <si>
    <t>贵安新区新艺学校</t>
  </si>
  <si>
    <r>
      <rPr>
        <sz val="8"/>
        <color rgb="FF000000"/>
        <rFont val="宋体"/>
        <charset val="134"/>
      </rPr>
      <t>总计划360人，待省厅批准面向全省招收少数民族或贫困生50人，面向</t>
    </r>
    <r>
      <rPr>
        <b/>
        <sz val="8"/>
        <color rgb="FF000000"/>
        <rFont val="宋体"/>
        <charset val="134"/>
      </rPr>
      <t>三区一地</t>
    </r>
    <r>
      <rPr>
        <sz val="8"/>
        <color rgb="FF000000"/>
        <rFont val="宋体"/>
        <charset val="134"/>
      </rPr>
      <t>招生250人，面向乌当区招生60人。</t>
    </r>
  </si>
  <si>
    <t>贵阳市乌当区第四中学</t>
  </si>
  <si>
    <t>白云区第二高级中学</t>
  </si>
  <si>
    <t>清镇市第四中学</t>
  </si>
  <si>
    <t>清镇市七砂中学</t>
  </si>
  <si>
    <t>修文县第一中学</t>
  </si>
  <si>
    <r>
      <rPr>
        <b/>
        <sz val="9"/>
        <color rgb="FF000000"/>
        <rFont val="宋体"/>
        <charset val="134"/>
      </rPr>
      <t>面向修文县</t>
    </r>
    <r>
      <rPr>
        <sz val="9"/>
        <color rgb="FF000000"/>
        <rFont val="宋体"/>
        <charset val="134"/>
      </rPr>
      <t>招收传统文化特长生150人</t>
    </r>
  </si>
  <si>
    <t>修文县扎佐中学</t>
  </si>
  <si>
    <t>开阳县第三中学</t>
  </si>
  <si>
    <r>
      <rPr>
        <b/>
        <sz val="9"/>
        <color rgb="FF000000"/>
        <rFont val="宋体"/>
        <charset val="134"/>
      </rPr>
      <t>面向开阳县</t>
    </r>
    <r>
      <rPr>
        <sz val="9"/>
        <color rgb="FF000000"/>
        <rFont val="宋体"/>
        <charset val="134"/>
      </rPr>
      <t>招收信息技术特长生30人</t>
    </r>
  </si>
  <si>
    <t>息烽县乌江复旦学校</t>
  </si>
  <si>
    <t>面向贵阳市招生计划数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</si>
</sst>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53"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黑体"/>
      <charset val="134"/>
    </font>
    <font>
      <sz val="11"/>
      <color rgb="FF000000"/>
      <name val="黑体"/>
      <charset val="134"/>
    </font>
    <font>
      <sz val="18"/>
      <color rgb="FF000000"/>
      <name val="方正小标宋_GBK"/>
      <charset val="134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方正小标宋_GBK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18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FF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仿宋_GB2312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方正小标宋简体"/>
      <charset val="134"/>
    </font>
    <font>
      <sz val="9"/>
      <color rgb="FF000000"/>
      <name val="方正小标宋_GBK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000000"/>
      <name val="黑体"/>
      <charset val="134"/>
    </font>
    <font>
      <sz val="12"/>
      <color rgb="FF000000"/>
      <name val="方正小标宋简体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  <font>
      <b/>
      <sz val="8"/>
      <color rgb="FF000000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0" fillId="3" borderId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1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7" borderId="0">
      <alignment vertical="center"/>
    </xf>
    <xf numFmtId="0" fontId="34" fillId="8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10" borderId="16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45" fillId="14" borderId="15" applyNumberFormat="0" applyAlignment="0" applyProtection="0">
      <alignment vertical="center"/>
    </xf>
    <xf numFmtId="0" fontId="46" fillId="15" borderId="20" applyNumberFormat="0" applyAlignment="0" applyProtection="0">
      <alignment vertical="center"/>
    </xf>
    <xf numFmtId="0" fontId="0" fillId="16" borderId="0">
      <alignment vertical="center"/>
    </xf>
    <xf numFmtId="0" fontId="32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0" fillId="19" borderId="0">
      <alignment vertical="center"/>
    </xf>
    <xf numFmtId="0" fontId="48" fillId="0" borderId="22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0" fillId="21" borderId="0">
      <alignment vertical="center"/>
    </xf>
    <xf numFmtId="0" fontId="50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19" borderId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0" fillId="7" borderId="0">
      <alignment vertical="center"/>
    </xf>
    <xf numFmtId="0" fontId="32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38" borderId="0">
      <alignment vertical="center"/>
    </xf>
    <xf numFmtId="0" fontId="0" fillId="39" borderId="0">
      <alignment vertical="center"/>
    </xf>
    <xf numFmtId="0" fontId="35" fillId="40" borderId="0" applyNumberFormat="0" applyBorder="0" applyAlignment="0" applyProtection="0">
      <alignment vertical="center"/>
    </xf>
    <xf numFmtId="0" fontId="0" fillId="41" borderId="0">
      <alignment vertical="center"/>
    </xf>
    <xf numFmtId="0" fontId="0" fillId="42" borderId="0">
      <alignment vertical="center"/>
    </xf>
    <xf numFmtId="0" fontId="0" fillId="0" borderId="0">
      <alignment vertical="center"/>
    </xf>
    <xf numFmtId="0" fontId="0" fillId="16" borderId="0">
      <alignment vertical="center"/>
    </xf>
    <xf numFmtId="0" fontId="0" fillId="43" borderId="0">
      <alignment vertical="center"/>
    </xf>
    <xf numFmtId="0" fontId="0" fillId="5" borderId="0">
      <alignment vertical="center"/>
    </xf>
    <xf numFmtId="0" fontId="0" fillId="44" borderId="0">
      <alignment vertical="center"/>
    </xf>
    <xf numFmtId="0" fontId="0" fillId="45" borderId="0">
      <alignment vertical="center"/>
    </xf>
    <xf numFmtId="0" fontId="0" fillId="21" borderId="0">
      <alignment vertical="center"/>
    </xf>
    <xf numFmtId="0" fontId="0" fillId="44" borderId="0">
      <alignment vertical="center"/>
    </xf>
    <xf numFmtId="0" fontId="0" fillId="46" borderId="0">
      <alignment vertical="center"/>
    </xf>
    <xf numFmtId="0" fontId="0" fillId="47" borderId="0">
      <alignment vertical="center"/>
    </xf>
    <xf numFmtId="0" fontId="0" fillId="48" borderId="0">
      <alignment vertical="center"/>
    </xf>
    <xf numFmtId="0" fontId="0" fillId="41" borderId="0">
      <alignment vertical="center"/>
    </xf>
    <xf numFmtId="0" fontId="0" fillId="0" borderId="0">
      <alignment vertical="center"/>
    </xf>
    <xf numFmtId="0" fontId="0" fillId="42" borderId="0">
      <alignment vertical="center"/>
    </xf>
    <xf numFmtId="0" fontId="0" fillId="49" borderId="0">
      <alignment vertical="center"/>
    </xf>
    <xf numFmtId="0" fontId="0" fillId="50" borderId="0">
      <alignment vertical="center"/>
    </xf>
    <xf numFmtId="0" fontId="0" fillId="51" borderId="0">
      <alignment vertical="center"/>
    </xf>
    <xf numFmtId="0" fontId="0" fillId="52" borderId="0">
      <alignment vertical="center"/>
    </xf>
    <xf numFmtId="0" fontId="0" fillId="46" borderId="0">
      <alignment vertical="center"/>
    </xf>
    <xf numFmtId="0" fontId="0" fillId="47" borderId="0">
      <alignment vertical="center"/>
    </xf>
    <xf numFmtId="0" fontId="0" fillId="53" borderId="0">
      <alignment vertical="center"/>
    </xf>
    <xf numFmtId="0" fontId="0" fillId="5" borderId="0">
      <alignment vertical="center"/>
    </xf>
    <xf numFmtId="0" fontId="0" fillId="10" borderId="0">
      <alignment vertical="center"/>
    </xf>
  </cellStyleXfs>
  <cellXfs count="182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0" xfId="0" applyNumberFormat="1" applyFont="1" applyFill="1" applyAlignment="1"/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176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</cellXfs>
  <cellStyles count="8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差 2" xfId="71"/>
    <cellStyle name="常规 2" xfId="72"/>
    <cellStyle name="好 2" xfId="73"/>
    <cellStyle name="检查单元格 2" xfId="74"/>
    <cellStyle name="强调文字颜色 1 2" xfId="75"/>
    <cellStyle name="强调文字颜色 2 2" xfId="76"/>
    <cellStyle name="强调文字颜色 3 2" xfId="77"/>
    <cellStyle name="强调文字颜色 4 2" xfId="78"/>
    <cellStyle name="强调文字颜色 5 2" xfId="79"/>
    <cellStyle name="强调文字颜色 6 2" xfId="80"/>
    <cellStyle name="输入 2" xfId="81"/>
    <cellStyle name="注释 2" xfId="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zoomScale="110" zoomScaleNormal="110" workbookViewId="0">
      <selection activeCell="C7" sqref="C7:E7"/>
    </sheetView>
  </sheetViews>
  <sheetFormatPr defaultColWidth="9" defaultRowHeight="13.5" outlineLevelCol="4"/>
  <cols>
    <col min="1" max="1" width="14.3833333333333" customWidth="1"/>
    <col min="2" max="2" width="13.1333333333333" customWidth="1"/>
    <col min="3" max="4" width="9.63333333333333" customWidth="1"/>
    <col min="5" max="5" width="30.5" customWidth="1"/>
    <col min="250" max="250" width="5" customWidth="1"/>
    <col min="251" max="251" width="9" hidden="1" customWidth="1"/>
    <col min="252" max="253" width="7.5" customWidth="1"/>
    <col min="254" max="254" width="3.13333333333333" customWidth="1"/>
    <col min="255" max="257" width="9" hidden="1" customWidth="1"/>
    <col min="258" max="258" width="0.5" customWidth="1"/>
    <col min="259" max="260" width="9.63333333333333" customWidth="1"/>
    <col min="261" max="261" width="26.25" customWidth="1"/>
    <col min="506" max="506" width="5" customWidth="1"/>
    <col min="507" max="507" width="9" hidden="1" customWidth="1"/>
    <col min="508" max="509" width="7.5" customWidth="1"/>
    <col min="510" max="510" width="3.13333333333333" customWidth="1"/>
    <col min="511" max="513" width="9" hidden="1" customWidth="1"/>
    <col min="514" max="514" width="0.5" customWidth="1"/>
    <col min="515" max="516" width="9.63333333333333" customWidth="1"/>
    <col min="517" max="517" width="26.25" customWidth="1"/>
    <col min="762" max="762" width="5" customWidth="1"/>
    <col min="763" max="763" width="9" hidden="1" customWidth="1"/>
    <col min="764" max="765" width="7.5" customWidth="1"/>
    <col min="766" max="766" width="3.13333333333333" customWidth="1"/>
    <col min="767" max="769" width="9" hidden="1" customWidth="1"/>
    <col min="770" max="770" width="0.5" customWidth="1"/>
    <col min="771" max="772" width="9.63333333333333" customWidth="1"/>
    <col min="773" max="773" width="26.25" customWidth="1"/>
    <col min="1018" max="1018" width="5" customWidth="1"/>
    <col min="1019" max="1019" width="9" hidden="1" customWidth="1"/>
    <col min="1020" max="1021" width="7.5" customWidth="1"/>
    <col min="1022" max="1022" width="3.13333333333333" customWidth="1"/>
    <col min="1023" max="1025" width="9" hidden="1" customWidth="1"/>
    <col min="1026" max="1026" width="0.5" customWidth="1"/>
    <col min="1027" max="1028" width="9.63333333333333" customWidth="1"/>
    <col min="1029" max="1029" width="26.25" customWidth="1"/>
    <col min="1274" max="1274" width="5" customWidth="1"/>
    <col min="1275" max="1275" width="9" hidden="1" customWidth="1"/>
    <col min="1276" max="1277" width="7.5" customWidth="1"/>
    <col min="1278" max="1278" width="3.13333333333333" customWidth="1"/>
    <col min="1279" max="1281" width="9" hidden="1" customWidth="1"/>
    <col min="1282" max="1282" width="0.5" customWidth="1"/>
    <col min="1283" max="1284" width="9.63333333333333" customWidth="1"/>
    <col min="1285" max="1285" width="26.25" customWidth="1"/>
    <col min="1530" max="1530" width="5" customWidth="1"/>
    <col min="1531" max="1531" width="9" hidden="1" customWidth="1"/>
    <col min="1532" max="1533" width="7.5" customWidth="1"/>
    <col min="1534" max="1534" width="3.13333333333333" customWidth="1"/>
    <col min="1535" max="1537" width="9" hidden="1" customWidth="1"/>
    <col min="1538" max="1538" width="0.5" customWidth="1"/>
    <col min="1539" max="1540" width="9.63333333333333" customWidth="1"/>
    <col min="1541" max="1541" width="26.25" customWidth="1"/>
    <col min="1786" max="1786" width="5" customWidth="1"/>
    <col min="1787" max="1787" width="9" hidden="1" customWidth="1"/>
    <col min="1788" max="1789" width="7.5" customWidth="1"/>
    <col min="1790" max="1790" width="3.13333333333333" customWidth="1"/>
    <col min="1791" max="1793" width="9" hidden="1" customWidth="1"/>
    <col min="1794" max="1794" width="0.5" customWidth="1"/>
    <col min="1795" max="1796" width="9.63333333333333" customWidth="1"/>
    <col min="1797" max="1797" width="26.25" customWidth="1"/>
    <col min="2042" max="2042" width="5" customWidth="1"/>
    <col min="2043" max="2043" width="9" hidden="1" customWidth="1"/>
    <col min="2044" max="2045" width="7.5" customWidth="1"/>
    <col min="2046" max="2046" width="3.13333333333333" customWidth="1"/>
    <col min="2047" max="2049" width="9" hidden="1" customWidth="1"/>
    <col min="2050" max="2050" width="0.5" customWidth="1"/>
    <col min="2051" max="2052" width="9.63333333333333" customWidth="1"/>
    <col min="2053" max="2053" width="26.25" customWidth="1"/>
    <col min="2298" max="2298" width="5" customWidth="1"/>
    <col min="2299" max="2299" width="9" hidden="1" customWidth="1"/>
    <col min="2300" max="2301" width="7.5" customWidth="1"/>
    <col min="2302" max="2302" width="3.13333333333333" customWidth="1"/>
    <col min="2303" max="2305" width="9" hidden="1" customWidth="1"/>
    <col min="2306" max="2306" width="0.5" customWidth="1"/>
    <col min="2307" max="2308" width="9.63333333333333" customWidth="1"/>
    <col min="2309" max="2309" width="26.25" customWidth="1"/>
    <col min="2554" max="2554" width="5" customWidth="1"/>
    <col min="2555" max="2555" width="9" hidden="1" customWidth="1"/>
    <col min="2556" max="2557" width="7.5" customWidth="1"/>
    <col min="2558" max="2558" width="3.13333333333333" customWidth="1"/>
    <col min="2559" max="2561" width="9" hidden="1" customWidth="1"/>
    <col min="2562" max="2562" width="0.5" customWidth="1"/>
    <col min="2563" max="2564" width="9.63333333333333" customWidth="1"/>
    <col min="2565" max="2565" width="26.25" customWidth="1"/>
    <col min="2810" max="2810" width="5" customWidth="1"/>
    <col min="2811" max="2811" width="9" hidden="1" customWidth="1"/>
    <col min="2812" max="2813" width="7.5" customWidth="1"/>
    <col min="2814" max="2814" width="3.13333333333333" customWidth="1"/>
    <col min="2815" max="2817" width="9" hidden="1" customWidth="1"/>
    <col min="2818" max="2818" width="0.5" customWidth="1"/>
    <col min="2819" max="2820" width="9.63333333333333" customWidth="1"/>
    <col min="2821" max="2821" width="26.25" customWidth="1"/>
    <col min="3066" max="3066" width="5" customWidth="1"/>
    <col min="3067" max="3067" width="9" hidden="1" customWidth="1"/>
    <col min="3068" max="3069" width="7.5" customWidth="1"/>
    <col min="3070" max="3070" width="3.13333333333333" customWidth="1"/>
    <col min="3071" max="3073" width="9" hidden="1" customWidth="1"/>
    <col min="3074" max="3074" width="0.5" customWidth="1"/>
    <col min="3075" max="3076" width="9.63333333333333" customWidth="1"/>
    <col min="3077" max="3077" width="26.25" customWidth="1"/>
    <col min="3322" max="3322" width="5" customWidth="1"/>
    <col min="3323" max="3323" width="9" hidden="1" customWidth="1"/>
    <col min="3324" max="3325" width="7.5" customWidth="1"/>
    <col min="3326" max="3326" width="3.13333333333333" customWidth="1"/>
    <col min="3327" max="3329" width="9" hidden="1" customWidth="1"/>
    <col min="3330" max="3330" width="0.5" customWidth="1"/>
    <col min="3331" max="3332" width="9.63333333333333" customWidth="1"/>
    <col min="3333" max="3333" width="26.25" customWidth="1"/>
    <col min="3578" max="3578" width="5" customWidth="1"/>
    <col min="3579" max="3579" width="9" hidden="1" customWidth="1"/>
    <col min="3580" max="3581" width="7.5" customWidth="1"/>
    <col min="3582" max="3582" width="3.13333333333333" customWidth="1"/>
    <col min="3583" max="3585" width="9" hidden="1" customWidth="1"/>
    <col min="3586" max="3586" width="0.5" customWidth="1"/>
    <col min="3587" max="3588" width="9.63333333333333" customWidth="1"/>
    <col min="3589" max="3589" width="26.25" customWidth="1"/>
    <col min="3834" max="3834" width="5" customWidth="1"/>
    <col min="3835" max="3835" width="9" hidden="1" customWidth="1"/>
    <col min="3836" max="3837" width="7.5" customWidth="1"/>
    <col min="3838" max="3838" width="3.13333333333333" customWidth="1"/>
    <col min="3839" max="3841" width="9" hidden="1" customWidth="1"/>
    <col min="3842" max="3842" width="0.5" customWidth="1"/>
    <col min="3843" max="3844" width="9.63333333333333" customWidth="1"/>
    <col min="3845" max="3845" width="26.25" customWidth="1"/>
    <col min="4090" max="4090" width="5" customWidth="1"/>
    <col min="4091" max="4091" width="9" hidden="1" customWidth="1"/>
    <col min="4092" max="4093" width="7.5" customWidth="1"/>
    <col min="4094" max="4094" width="3.13333333333333" customWidth="1"/>
    <col min="4095" max="4097" width="9" hidden="1" customWidth="1"/>
    <col min="4098" max="4098" width="0.5" customWidth="1"/>
    <col min="4099" max="4100" width="9.63333333333333" customWidth="1"/>
    <col min="4101" max="4101" width="26.25" customWidth="1"/>
    <col min="4346" max="4346" width="5" customWidth="1"/>
    <col min="4347" max="4347" width="9" hidden="1" customWidth="1"/>
    <col min="4348" max="4349" width="7.5" customWidth="1"/>
    <col min="4350" max="4350" width="3.13333333333333" customWidth="1"/>
    <col min="4351" max="4353" width="9" hidden="1" customWidth="1"/>
    <col min="4354" max="4354" width="0.5" customWidth="1"/>
    <col min="4355" max="4356" width="9.63333333333333" customWidth="1"/>
    <col min="4357" max="4357" width="26.25" customWidth="1"/>
    <col min="4602" max="4602" width="5" customWidth="1"/>
    <col min="4603" max="4603" width="9" hidden="1" customWidth="1"/>
    <col min="4604" max="4605" width="7.5" customWidth="1"/>
    <col min="4606" max="4606" width="3.13333333333333" customWidth="1"/>
    <col min="4607" max="4609" width="9" hidden="1" customWidth="1"/>
    <col min="4610" max="4610" width="0.5" customWidth="1"/>
    <col min="4611" max="4612" width="9.63333333333333" customWidth="1"/>
    <col min="4613" max="4613" width="26.25" customWidth="1"/>
    <col min="4858" max="4858" width="5" customWidth="1"/>
    <col min="4859" max="4859" width="9" hidden="1" customWidth="1"/>
    <col min="4860" max="4861" width="7.5" customWidth="1"/>
    <col min="4862" max="4862" width="3.13333333333333" customWidth="1"/>
    <col min="4863" max="4865" width="9" hidden="1" customWidth="1"/>
    <col min="4866" max="4866" width="0.5" customWidth="1"/>
    <col min="4867" max="4868" width="9.63333333333333" customWidth="1"/>
    <col min="4869" max="4869" width="26.25" customWidth="1"/>
    <col min="5114" max="5114" width="5" customWidth="1"/>
    <col min="5115" max="5115" width="9" hidden="1" customWidth="1"/>
    <col min="5116" max="5117" width="7.5" customWidth="1"/>
    <col min="5118" max="5118" width="3.13333333333333" customWidth="1"/>
    <col min="5119" max="5121" width="9" hidden="1" customWidth="1"/>
    <col min="5122" max="5122" width="0.5" customWidth="1"/>
    <col min="5123" max="5124" width="9.63333333333333" customWidth="1"/>
    <col min="5125" max="5125" width="26.25" customWidth="1"/>
    <col min="5370" max="5370" width="5" customWidth="1"/>
    <col min="5371" max="5371" width="9" hidden="1" customWidth="1"/>
    <col min="5372" max="5373" width="7.5" customWidth="1"/>
    <col min="5374" max="5374" width="3.13333333333333" customWidth="1"/>
    <col min="5375" max="5377" width="9" hidden="1" customWidth="1"/>
    <col min="5378" max="5378" width="0.5" customWidth="1"/>
    <col min="5379" max="5380" width="9.63333333333333" customWidth="1"/>
    <col min="5381" max="5381" width="26.25" customWidth="1"/>
    <col min="5626" max="5626" width="5" customWidth="1"/>
    <col min="5627" max="5627" width="9" hidden="1" customWidth="1"/>
    <col min="5628" max="5629" width="7.5" customWidth="1"/>
    <col min="5630" max="5630" width="3.13333333333333" customWidth="1"/>
    <col min="5631" max="5633" width="9" hidden="1" customWidth="1"/>
    <col min="5634" max="5634" width="0.5" customWidth="1"/>
    <col min="5635" max="5636" width="9.63333333333333" customWidth="1"/>
    <col min="5637" max="5637" width="26.25" customWidth="1"/>
    <col min="5882" max="5882" width="5" customWidth="1"/>
    <col min="5883" max="5883" width="9" hidden="1" customWidth="1"/>
    <col min="5884" max="5885" width="7.5" customWidth="1"/>
    <col min="5886" max="5886" width="3.13333333333333" customWidth="1"/>
    <col min="5887" max="5889" width="9" hidden="1" customWidth="1"/>
    <col min="5890" max="5890" width="0.5" customWidth="1"/>
    <col min="5891" max="5892" width="9.63333333333333" customWidth="1"/>
    <col min="5893" max="5893" width="26.25" customWidth="1"/>
    <col min="6138" max="6138" width="5" customWidth="1"/>
    <col min="6139" max="6139" width="9" hidden="1" customWidth="1"/>
    <col min="6140" max="6141" width="7.5" customWidth="1"/>
    <col min="6142" max="6142" width="3.13333333333333" customWidth="1"/>
    <col min="6143" max="6145" width="9" hidden="1" customWidth="1"/>
    <col min="6146" max="6146" width="0.5" customWidth="1"/>
    <col min="6147" max="6148" width="9.63333333333333" customWidth="1"/>
    <col min="6149" max="6149" width="26.25" customWidth="1"/>
    <col min="6394" max="6394" width="5" customWidth="1"/>
    <col min="6395" max="6395" width="9" hidden="1" customWidth="1"/>
    <col min="6396" max="6397" width="7.5" customWidth="1"/>
    <col min="6398" max="6398" width="3.13333333333333" customWidth="1"/>
    <col min="6399" max="6401" width="9" hidden="1" customWidth="1"/>
    <col min="6402" max="6402" width="0.5" customWidth="1"/>
    <col min="6403" max="6404" width="9.63333333333333" customWidth="1"/>
    <col min="6405" max="6405" width="26.25" customWidth="1"/>
    <col min="6650" max="6650" width="5" customWidth="1"/>
    <col min="6651" max="6651" width="9" hidden="1" customWidth="1"/>
    <col min="6652" max="6653" width="7.5" customWidth="1"/>
    <col min="6654" max="6654" width="3.13333333333333" customWidth="1"/>
    <col min="6655" max="6657" width="9" hidden="1" customWidth="1"/>
    <col min="6658" max="6658" width="0.5" customWidth="1"/>
    <col min="6659" max="6660" width="9.63333333333333" customWidth="1"/>
    <col min="6661" max="6661" width="26.25" customWidth="1"/>
    <col min="6906" max="6906" width="5" customWidth="1"/>
    <col min="6907" max="6907" width="9" hidden="1" customWidth="1"/>
    <col min="6908" max="6909" width="7.5" customWidth="1"/>
    <col min="6910" max="6910" width="3.13333333333333" customWidth="1"/>
    <col min="6911" max="6913" width="9" hidden="1" customWidth="1"/>
    <col min="6914" max="6914" width="0.5" customWidth="1"/>
    <col min="6915" max="6916" width="9.63333333333333" customWidth="1"/>
    <col min="6917" max="6917" width="26.25" customWidth="1"/>
    <col min="7162" max="7162" width="5" customWidth="1"/>
    <col min="7163" max="7163" width="9" hidden="1" customWidth="1"/>
    <col min="7164" max="7165" width="7.5" customWidth="1"/>
    <col min="7166" max="7166" width="3.13333333333333" customWidth="1"/>
    <col min="7167" max="7169" width="9" hidden="1" customWidth="1"/>
    <col min="7170" max="7170" width="0.5" customWidth="1"/>
    <col min="7171" max="7172" width="9.63333333333333" customWidth="1"/>
    <col min="7173" max="7173" width="26.25" customWidth="1"/>
    <col min="7418" max="7418" width="5" customWidth="1"/>
    <col min="7419" max="7419" width="9" hidden="1" customWidth="1"/>
    <col min="7420" max="7421" width="7.5" customWidth="1"/>
    <col min="7422" max="7422" width="3.13333333333333" customWidth="1"/>
    <col min="7423" max="7425" width="9" hidden="1" customWidth="1"/>
    <col min="7426" max="7426" width="0.5" customWidth="1"/>
    <col min="7427" max="7428" width="9.63333333333333" customWidth="1"/>
    <col min="7429" max="7429" width="26.25" customWidth="1"/>
    <col min="7674" max="7674" width="5" customWidth="1"/>
    <col min="7675" max="7675" width="9" hidden="1" customWidth="1"/>
    <col min="7676" max="7677" width="7.5" customWidth="1"/>
    <col min="7678" max="7678" width="3.13333333333333" customWidth="1"/>
    <col min="7679" max="7681" width="9" hidden="1" customWidth="1"/>
    <col min="7682" max="7682" width="0.5" customWidth="1"/>
    <col min="7683" max="7684" width="9.63333333333333" customWidth="1"/>
    <col min="7685" max="7685" width="26.25" customWidth="1"/>
    <col min="7930" max="7930" width="5" customWidth="1"/>
    <col min="7931" max="7931" width="9" hidden="1" customWidth="1"/>
    <col min="7932" max="7933" width="7.5" customWidth="1"/>
    <col min="7934" max="7934" width="3.13333333333333" customWidth="1"/>
    <col min="7935" max="7937" width="9" hidden="1" customWidth="1"/>
    <col min="7938" max="7938" width="0.5" customWidth="1"/>
    <col min="7939" max="7940" width="9.63333333333333" customWidth="1"/>
    <col min="7941" max="7941" width="26.25" customWidth="1"/>
    <col min="8186" max="8186" width="5" customWidth="1"/>
    <col min="8187" max="8187" width="9" hidden="1" customWidth="1"/>
    <col min="8188" max="8189" width="7.5" customWidth="1"/>
    <col min="8190" max="8190" width="3.13333333333333" customWidth="1"/>
    <col min="8191" max="8193" width="9" hidden="1" customWidth="1"/>
    <col min="8194" max="8194" width="0.5" customWidth="1"/>
    <col min="8195" max="8196" width="9.63333333333333" customWidth="1"/>
    <col min="8197" max="8197" width="26.25" customWidth="1"/>
    <col min="8442" max="8442" width="5" customWidth="1"/>
    <col min="8443" max="8443" width="9" hidden="1" customWidth="1"/>
    <col min="8444" max="8445" width="7.5" customWidth="1"/>
    <col min="8446" max="8446" width="3.13333333333333" customWidth="1"/>
    <col min="8447" max="8449" width="9" hidden="1" customWidth="1"/>
    <col min="8450" max="8450" width="0.5" customWidth="1"/>
    <col min="8451" max="8452" width="9.63333333333333" customWidth="1"/>
    <col min="8453" max="8453" width="26.25" customWidth="1"/>
    <col min="8698" max="8698" width="5" customWidth="1"/>
    <col min="8699" max="8699" width="9" hidden="1" customWidth="1"/>
    <col min="8700" max="8701" width="7.5" customWidth="1"/>
    <col min="8702" max="8702" width="3.13333333333333" customWidth="1"/>
    <col min="8703" max="8705" width="9" hidden="1" customWidth="1"/>
    <col min="8706" max="8706" width="0.5" customWidth="1"/>
    <col min="8707" max="8708" width="9.63333333333333" customWidth="1"/>
    <col min="8709" max="8709" width="26.25" customWidth="1"/>
    <col min="8954" max="8954" width="5" customWidth="1"/>
    <col min="8955" max="8955" width="9" hidden="1" customWidth="1"/>
    <col min="8956" max="8957" width="7.5" customWidth="1"/>
    <col min="8958" max="8958" width="3.13333333333333" customWidth="1"/>
    <col min="8959" max="8961" width="9" hidden="1" customWidth="1"/>
    <col min="8962" max="8962" width="0.5" customWidth="1"/>
    <col min="8963" max="8964" width="9.63333333333333" customWidth="1"/>
    <col min="8965" max="8965" width="26.25" customWidth="1"/>
    <col min="9210" max="9210" width="5" customWidth="1"/>
    <col min="9211" max="9211" width="9" hidden="1" customWidth="1"/>
    <col min="9212" max="9213" width="7.5" customWidth="1"/>
    <col min="9214" max="9214" width="3.13333333333333" customWidth="1"/>
    <col min="9215" max="9217" width="9" hidden="1" customWidth="1"/>
    <col min="9218" max="9218" width="0.5" customWidth="1"/>
    <col min="9219" max="9220" width="9.63333333333333" customWidth="1"/>
    <col min="9221" max="9221" width="26.25" customWidth="1"/>
    <col min="9466" max="9466" width="5" customWidth="1"/>
    <col min="9467" max="9467" width="9" hidden="1" customWidth="1"/>
    <col min="9468" max="9469" width="7.5" customWidth="1"/>
    <col min="9470" max="9470" width="3.13333333333333" customWidth="1"/>
    <col min="9471" max="9473" width="9" hidden="1" customWidth="1"/>
    <col min="9474" max="9474" width="0.5" customWidth="1"/>
    <col min="9475" max="9476" width="9.63333333333333" customWidth="1"/>
    <col min="9477" max="9477" width="26.25" customWidth="1"/>
    <col min="9722" max="9722" width="5" customWidth="1"/>
    <col min="9723" max="9723" width="9" hidden="1" customWidth="1"/>
    <col min="9724" max="9725" width="7.5" customWidth="1"/>
    <col min="9726" max="9726" width="3.13333333333333" customWidth="1"/>
    <col min="9727" max="9729" width="9" hidden="1" customWidth="1"/>
    <col min="9730" max="9730" width="0.5" customWidth="1"/>
    <col min="9731" max="9732" width="9.63333333333333" customWidth="1"/>
    <col min="9733" max="9733" width="26.25" customWidth="1"/>
    <col min="9978" max="9978" width="5" customWidth="1"/>
    <col min="9979" max="9979" width="9" hidden="1" customWidth="1"/>
    <col min="9980" max="9981" width="7.5" customWidth="1"/>
    <col min="9982" max="9982" width="3.13333333333333" customWidth="1"/>
    <col min="9983" max="9985" width="9" hidden="1" customWidth="1"/>
    <col min="9986" max="9986" width="0.5" customWidth="1"/>
    <col min="9987" max="9988" width="9.63333333333333" customWidth="1"/>
    <col min="9989" max="9989" width="26.25" customWidth="1"/>
    <col min="10234" max="10234" width="5" customWidth="1"/>
    <col min="10235" max="10235" width="9" hidden="1" customWidth="1"/>
    <col min="10236" max="10237" width="7.5" customWidth="1"/>
    <col min="10238" max="10238" width="3.13333333333333" customWidth="1"/>
    <col min="10239" max="10241" width="9" hidden="1" customWidth="1"/>
    <col min="10242" max="10242" width="0.5" customWidth="1"/>
    <col min="10243" max="10244" width="9.63333333333333" customWidth="1"/>
    <col min="10245" max="10245" width="26.25" customWidth="1"/>
    <col min="10490" max="10490" width="5" customWidth="1"/>
    <col min="10491" max="10491" width="9" hidden="1" customWidth="1"/>
    <col min="10492" max="10493" width="7.5" customWidth="1"/>
    <col min="10494" max="10494" width="3.13333333333333" customWidth="1"/>
    <col min="10495" max="10497" width="9" hidden="1" customWidth="1"/>
    <col min="10498" max="10498" width="0.5" customWidth="1"/>
    <col min="10499" max="10500" width="9.63333333333333" customWidth="1"/>
    <col min="10501" max="10501" width="26.25" customWidth="1"/>
    <col min="10746" max="10746" width="5" customWidth="1"/>
    <col min="10747" max="10747" width="9" hidden="1" customWidth="1"/>
    <col min="10748" max="10749" width="7.5" customWidth="1"/>
    <col min="10750" max="10750" width="3.13333333333333" customWidth="1"/>
    <col min="10751" max="10753" width="9" hidden="1" customWidth="1"/>
    <col min="10754" max="10754" width="0.5" customWidth="1"/>
    <col min="10755" max="10756" width="9.63333333333333" customWidth="1"/>
    <col min="10757" max="10757" width="26.25" customWidth="1"/>
    <col min="11002" max="11002" width="5" customWidth="1"/>
    <col min="11003" max="11003" width="9" hidden="1" customWidth="1"/>
    <col min="11004" max="11005" width="7.5" customWidth="1"/>
    <col min="11006" max="11006" width="3.13333333333333" customWidth="1"/>
    <col min="11007" max="11009" width="9" hidden="1" customWidth="1"/>
    <col min="11010" max="11010" width="0.5" customWidth="1"/>
    <col min="11011" max="11012" width="9.63333333333333" customWidth="1"/>
    <col min="11013" max="11013" width="26.25" customWidth="1"/>
    <col min="11258" max="11258" width="5" customWidth="1"/>
    <col min="11259" max="11259" width="9" hidden="1" customWidth="1"/>
    <col min="11260" max="11261" width="7.5" customWidth="1"/>
    <col min="11262" max="11262" width="3.13333333333333" customWidth="1"/>
    <col min="11263" max="11265" width="9" hidden="1" customWidth="1"/>
    <col min="11266" max="11266" width="0.5" customWidth="1"/>
    <col min="11267" max="11268" width="9.63333333333333" customWidth="1"/>
    <col min="11269" max="11269" width="26.25" customWidth="1"/>
    <col min="11514" max="11514" width="5" customWidth="1"/>
    <col min="11515" max="11515" width="9" hidden="1" customWidth="1"/>
    <col min="11516" max="11517" width="7.5" customWidth="1"/>
    <col min="11518" max="11518" width="3.13333333333333" customWidth="1"/>
    <col min="11519" max="11521" width="9" hidden="1" customWidth="1"/>
    <col min="11522" max="11522" width="0.5" customWidth="1"/>
    <col min="11523" max="11524" width="9.63333333333333" customWidth="1"/>
    <col min="11525" max="11525" width="26.25" customWidth="1"/>
    <col min="11770" max="11770" width="5" customWidth="1"/>
    <col min="11771" max="11771" width="9" hidden="1" customWidth="1"/>
    <col min="11772" max="11773" width="7.5" customWidth="1"/>
    <col min="11774" max="11774" width="3.13333333333333" customWidth="1"/>
    <col min="11775" max="11777" width="9" hidden="1" customWidth="1"/>
    <col min="11778" max="11778" width="0.5" customWidth="1"/>
    <col min="11779" max="11780" width="9.63333333333333" customWidth="1"/>
    <col min="11781" max="11781" width="26.25" customWidth="1"/>
    <col min="12026" max="12026" width="5" customWidth="1"/>
    <col min="12027" max="12027" width="9" hidden="1" customWidth="1"/>
    <col min="12028" max="12029" width="7.5" customWidth="1"/>
    <col min="12030" max="12030" width="3.13333333333333" customWidth="1"/>
    <col min="12031" max="12033" width="9" hidden="1" customWidth="1"/>
    <col min="12034" max="12034" width="0.5" customWidth="1"/>
    <col min="12035" max="12036" width="9.63333333333333" customWidth="1"/>
    <col min="12037" max="12037" width="26.25" customWidth="1"/>
    <col min="12282" max="12282" width="5" customWidth="1"/>
    <col min="12283" max="12283" width="9" hidden="1" customWidth="1"/>
    <col min="12284" max="12285" width="7.5" customWidth="1"/>
    <col min="12286" max="12286" width="3.13333333333333" customWidth="1"/>
    <col min="12287" max="12289" width="9" hidden="1" customWidth="1"/>
    <col min="12290" max="12290" width="0.5" customWidth="1"/>
    <col min="12291" max="12292" width="9.63333333333333" customWidth="1"/>
    <col min="12293" max="12293" width="26.25" customWidth="1"/>
    <col min="12538" max="12538" width="5" customWidth="1"/>
    <col min="12539" max="12539" width="9" hidden="1" customWidth="1"/>
    <col min="12540" max="12541" width="7.5" customWidth="1"/>
    <col min="12542" max="12542" width="3.13333333333333" customWidth="1"/>
    <col min="12543" max="12545" width="9" hidden="1" customWidth="1"/>
    <col min="12546" max="12546" width="0.5" customWidth="1"/>
    <col min="12547" max="12548" width="9.63333333333333" customWidth="1"/>
    <col min="12549" max="12549" width="26.25" customWidth="1"/>
    <col min="12794" max="12794" width="5" customWidth="1"/>
    <col min="12795" max="12795" width="9" hidden="1" customWidth="1"/>
    <col min="12796" max="12797" width="7.5" customWidth="1"/>
    <col min="12798" max="12798" width="3.13333333333333" customWidth="1"/>
    <col min="12799" max="12801" width="9" hidden="1" customWidth="1"/>
    <col min="12802" max="12802" width="0.5" customWidth="1"/>
    <col min="12803" max="12804" width="9.63333333333333" customWidth="1"/>
    <col min="12805" max="12805" width="26.25" customWidth="1"/>
    <col min="13050" max="13050" width="5" customWidth="1"/>
    <col min="13051" max="13051" width="9" hidden="1" customWidth="1"/>
    <col min="13052" max="13053" width="7.5" customWidth="1"/>
    <col min="13054" max="13054" width="3.13333333333333" customWidth="1"/>
    <col min="13055" max="13057" width="9" hidden="1" customWidth="1"/>
    <col min="13058" max="13058" width="0.5" customWidth="1"/>
    <col min="13059" max="13060" width="9.63333333333333" customWidth="1"/>
    <col min="13061" max="13061" width="26.25" customWidth="1"/>
    <col min="13306" max="13306" width="5" customWidth="1"/>
    <col min="13307" max="13307" width="9" hidden="1" customWidth="1"/>
    <col min="13308" max="13309" width="7.5" customWidth="1"/>
    <col min="13310" max="13310" width="3.13333333333333" customWidth="1"/>
    <col min="13311" max="13313" width="9" hidden="1" customWidth="1"/>
    <col min="13314" max="13314" width="0.5" customWidth="1"/>
    <col min="13315" max="13316" width="9.63333333333333" customWidth="1"/>
    <col min="13317" max="13317" width="26.25" customWidth="1"/>
    <col min="13562" max="13562" width="5" customWidth="1"/>
    <col min="13563" max="13563" width="9" hidden="1" customWidth="1"/>
    <col min="13564" max="13565" width="7.5" customWidth="1"/>
    <col min="13566" max="13566" width="3.13333333333333" customWidth="1"/>
    <col min="13567" max="13569" width="9" hidden="1" customWidth="1"/>
    <col min="13570" max="13570" width="0.5" customWidth="1"/>
    <col min="13571" max="13572" width="9.63333333333333" customWidth="1"/>
    <col min="13573" max="13573" width="26.25" customWidth="1"/>
    <col min="13818" max="13818" width="5" customWidth="1"/>
    <col min="13819" max="13819" width="9" hidden="1" customWidth="1"/>
    <col min="13820" max="13821" width="7.5" customWidth="1"/>
    <col min="13822" max="13822" width="3.13333333333333" customWidth="1"/>
    <col min="13823" max="13825" width="9" hidden="1" customWidth="1"/>
    <col min="13826" max="13826" width="0.5" customWidth="1"/>
    <col min="13827" max="13828" width="9.63333333333333" customWidth="1"/>
    <col min="13829" max="13829" width="26.25" customWidth="1"/>
    <col min="14074" max="14074" width="5" customWidth="1"/>
    <col min="14075" max="14075" width="9" hidden="1" customWidth="1"/>
    <col min="14076" max="14077" width="7.5" customWidth="1"/>
    <col min="14078" max="14078" width="3.13333333333333" customWidth="1"/>
    <col min="14079" max="14081" width="9" hidden="1" customWidth="1"/>
    <col min="14082" max="14082" width="0.5" customWidth="1"/>
    <col min="14083" max="14084" width="9.63333333333333" customWidth="1"/>
    <col min="14085" max="14085" width="26.25" customWidth="1"/>
    <col min="14330" max="14330" width="5" customWidth="1"/>
    <col min="14331" max="14331" width="9" hidden="1" customWidth="1"/>
    <col min="14332" max="14333" width="7.5" customWidth="1"/>
    <col min="14334" max="14334" width="3.13333333333333" customWidth="1"/>
    <col min="14335" max="14337" width="9" hidden="1" customWidth="1"/>
    <col min="14338" max="14338" width="0.5" customWidth="1"/>
    <col min="14339" max="14340" width="9.63333333333333" customWidth="1"/>
    <col min="14341" max="14341" width="26.25" customWidth="1"/>
    <col min="14586" max="14586" width="5" customWidth="1"/>
    <col min="14587" max="14587" width="9" hidden="1" customWidth="1"/>
    <col min="14588" max="14589" width="7.5" customWidth="1"/>
    <col min="14590" max="14590" width="3.13333333333333" customWidth="1"/>
    <col min="14591" max="14593" width="9" hidden="1" customWidth="1"/>
    <col min="14594" max="14594" width="0.5" customWidth="1"/>
    <col min="14595" max="14596" width="9.63333333333333" customWidth="1"/>
    <col min="14597" max="14597" width="26.25" customWidth="1"/>
    <col min="14842" max="14842" width="5" customWidth="1"/>
    <col min="14843" max="14843" width="9" hidden="1" customWidth="1"/>
    <col min="14844" max="14845" width="7.5" customWidth="1"/>
    <col min="14846" max="14846" width="3.13333333333333" customWidth="1"/>
    <col min="14847" max="14849" width="9" hidden="1" customWidth="1"/>
    <col min="14850" max="14850" width="0.5" customWidth="1"/>
    <col min="14851" max="14852" width="9.63333333333333" customWidth="1"/>
    <col min="14853" max="14853" width="26.25" customWidth="1"/>
    <col min="15098" max="15098" width="5" customWidth="1"/>
    <col min="15099" max="15099" width="9" hidden="1" customWidth="1"/>
    <col min="15100" max="15101" width="7.5" customWidth="1"/>
    <col min="15102" max="15102" width="3.13333333333333" customWidth="1"/>
    <col min="15103" max="15105" width="9" hidden="1" customWidth="1"/>
    <col min="15106" max="15106" width="0.5" customWidth="1"/>
    <col min="15107" max="15108" width="9.63333333333333" customWidth="1"/>
    <col min="15109" max="15109" width="26.25" customWidth="1"/>
    <col min="15354" max="15354" width="5" customWidth="1"/>
    <col min="15355" max="15355" width="9" hidden="1" customWidth="1"/>
    <col min="15356" max="15357" width="7.5" customWidth="1"/>
    <col min="15358" max="15358" width="3.13333333333333" customWidth="1"/>
    <col min="15359" max="15361" width="9" hidden="1" customWidth="1"/>
    <col min="15362" max="15362" width="0.5" customWidth="1"/>
    <col min="15363" max="15364" width="9.63333333333333" customWidth="1"/>
    <col min="15365" max="15365" width="26.25" customWidth="1"/>
    <col min="15610" max="15610" width="5" customWidth="1"/>
    <col min="15611" max="15611" width="9" hidden="1" customWidth="1"/>
    <col min="15612" max="15613" width="7.5" customWidth="1"/>
    <col min="15614" max="15614" width="3.13333333333333" customWidth="1"/>
    <col min="15615" max="15617" width="9" hidden="1" customWidth="1"/>
    <col min="15618" max="15618" width="0.5" customWidth="1"/>
    <col min="15619" max="15620" width="9.63333333333333" customWidth="1"/>
    <col min="15621" max="15621" width="26.25" customWidth="1"/>
    <col min="15866" max="15866" width="5" customWidth="1"/>
    <col min="15867" max="15867" width="9" hidden="1" customWidth="1"/>
    <col min="15868" max="15869" width="7.5" customWidth="1"/>
    <col min="15870" max="15870" width="3.13333333333333" customWidth="1"/>
    <col min="15871" max="15873" width="9" hidden="1" customWidth="1"/>
    <col min="15874" max="15874" width="0.5" customWidth="1"/>
    <col min="15875" max="15876" width="9.63333333333333" customWidth="1"/>
    <col min="15877" max="15877" width="26.25" customWidth="1"/>
    <col min="16122" max="16122" width="5" customWidth="1"/>
    <col min="16123" max="16123" width="9" hidden="1" customWidth="1"/>
    <col min="16124" max="16125" width="7.5" customWidth="1"/>
    <col min="16126" max="16126" width="3.13333333333333" customWidth="1"/>
    <col min="16127" max="16129" width="9" hidden="1" customWidth="1"/>
    <col min="16130" max="16130" width="0.5" customWidth="1"/>
    <col min="16131" max="16132" width="9.63333333333333" customWidth="1"/>
    <col min="16133" max="16133" width="26.25" customWidth="1"/>
  </cols>
  <sheetData>
    <row r="1" ht="18.75" customHeight="1" spans="1:1">
      <c r="A1" s="172" t="s">
        <v>0</v>
      </c>
    </row>
    <row r="2" ht="38.1" customHeight="1" spans="1:5">
      <c r="A2" s="17" t="s">
        <v>1</v>
      </c>
      <c r="B2" s="173"/>
      <c r="C2" s="173"/>
      <c r="D2" s="173"/>
      <c r="E2" s="173"/>
    </row>
    <row r="3" ht="23.1" customHeight="1" spans="1:5">
      <c r="A3" s="174"/>
      <c r="B3" s="174"/>
      <c r="C3" s="174"/>
      <c r="D3" s="174"/>
      <c r="E3" s="175" t="s">
        <v>2</v>
      </c>
    </row>
    <row r="4" ht="40.5" customHeight="1" spans="1:5">
      <c r="A4" s="134" t="s">
        <v>3</v>
      </c>
      <c r="B4" s="134" t="s">
        <v>4</v>
      </c>
      <c r="C4" s="134" t="s">
        <v>5</v>
      </c>
      <c r="D4" s="134"/>
      <c r="E4" s="134"/>
    </row>
    <row r="5" ht="45.75" customHeight="1" spans="1:5">
      <c r="A5" s="58" t="s">
        <v>6</v>
      </c>
      <c r="B5" s="99">
        <f>14150+22</f>
        <v>14172</v>
      </c>
      <c r="C5" s="176" t="s">
        <v>7</v>
      </c>
      <c r="D5" s="177"/>
      <c r="E5" s="177"/>
    </row>
    <row r="6" ht="45.75" customHeight="1" spans="1:5">
      <c r="A6" s="58" t="s">
        <v>8</v>
      </c>
      <c r="B6" s="8">
        <v>2300</v>
      </c>
      <c r="C6" s="176" t="s">
        <v>9</v>
      </c>
      <c r="D6" s="177"/>
      <c r="E6" s="177"/>
    </row>
    <row r="7" ht="45.75" customHeight="1" spans="1:5">
      <c r="A7" s="58" t="s">
        <v>10</v>
      </c>
      <c r="B7" s="8">
        <v>2160</v>
      </c>
      <c r="C7" s="178" t="s">
        <v>11</v>
      </c>
      <c r="D7" s="179"/>
      <c r="E7" s="180"/>
    </row>
    <row r="8" ht="45.75" customHeight="1" spans="1:5">
      <c r="A8" s="58" t="s">
        <v>12</v>
      </c>
      <c r="B8" s="8">
        <v>3080</v>
      </c>
      <c r="C8" s="176" t="s">
        <v>13</v>
      </c>
      <c r="D8" s="177"/>
      <c r="E8" s="177"/>
    </row>
    <row r="9" ht="45.75" customHeight="1" spans="1:5">
      <c r="A9" s="58" t="s">
        <v>14</v>
      </c>
      <c r="B9" s="8">
        <v>3980</v>
      </c>
      <c r="C9" s="176" t="s">
        <v>15</v>
      </c>
      <c r="D9" s="177"/>
      <c r="E9" s="177"/>
    </row>
    <row r="10" ht="45.75" customHeight="1" spans="1:5">
      <c r="A10" s="58" t="s">
        <v>16</v>
      </c>
      <c r="B10" s="8">
        <v>1800</v>
      </c>
      <c r="C10" s="176" t="s">
        <v>17</v>
      </c>
      <c r="D10" s="177"/>
      <c r="E10" s="177"/>
    </row>
    <row r="11" ht="45.75" customHeight="1" spans="1:5">
      <c r="A11" s="58" t="s">
        <v>18</v>
      </c>
      <c r="B11" s="8">
        <v>1900</v>
      </c>
      <c r="C11" s="176" t="s">
        <v>19</v>
      </c>
      <c r="D11" s="177"/>
      <c r="E11" s="177"/>
    </row>
    <row r="12" ht="45.75" customHeight="1" spans="1:5">
      <c r="A12" s="58" t="s">
        <v>20</v>
      </c>
      <c r="B12" s="8">
        <v>1500</v>
      </c>
      <c r="C12" s="176" t="s">
        <v>21</v>
      </c>
      <c r="D12" s="177"/>
      <c r="E12" s="177"/>
    </row>
    <row r="13" ht="45.75" customHeight="1" spans="1:5">
      <c r="A13" s="58" t="s">
        <v>22</v>
      </c>
      <c r="B13" s="8">
        <v>1100</v>
      </c>
      <c r="C13" s="176" t="s">
        <v>23</v>
      </c>
      <c r="D13" s="177"/>
      <c r="E13" s="177"/>
    </row>
    <row r="14" ht="45.75" customHeight="1" spans="1:5">
      <c r="A14" s="58" t="s">
        <v>24</v>
      </c>
      <c r="B14" s="134">
        <f>B5+B6+B7+B8+B9+B10+B11+B12+B13</f>
        <v>31992</v>
      </c>
      <c r="C14" s="181" t="s">
        <v>25</v>
      </c>
      <c r="D14" s="177"/>
      <c r="E14" s="177"/>
    </row>
  </sheetData>
  <mergeCells count="12">
    <mergeCell ref="A2:E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</mergeCells>
  <pageMargins left="0.983904759714923" right="0.700606886796125" top="0.751294958309864" bottom="0.751294958309864" header="0.297879445271229" footer="0.29787944527122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5"/>
  <sheetViews>
    <sheetView zoomScale="85" zoomScaleNormal="85" topLeftCell="A2" workbookViewId="0">
      <selection activeCell="F48" sqref="F48"/>
    </sheetView>
  </sheetViews>
  <sheetFormatPr defaultColWidth="9" defaultRowHeight="13.5"/>
  <cols>
    <col min="1" max="1" width="4.25" customWidth="1"/>
    <col min="2" max="2" width="28.3833333333333" customWidth="1"/>
    <col min="4" max="4" width="5.38333333333333" customWidth="1"/>
    <col min="5" max="5" width="7.25" customWidth="1"/>
    <col min="6" max="6" width="5.38333333333333" customWidth="1"/>
    <col min="7" max="7" width="7" customWidth="1"/>
    <col min="8" max="8" width="6.13333333333333" customWidth="1"/>
    <col min="9" max="9" width="5.88333333333333" customWidth="1"/>
    <col min="10" max="10" width="6.63333333333333" customWidth="1"/>
    <col min="11" max="11" width="7.63333333333333" customWidth="1"/>
    <col min="12" max="12" width="8" customWidth="1"/>
    <col min="13" max="13" width="6.5" customWidth="1"/>
    <col min="14" max="14" width="5.13333333333333" customWidth="1"/>
    <col min="15" max="15" width="4.63333333333333" customWidth="1"/>
    <col min="16" max="16" width="7.5" customWidth="1"/>
    <col min="17" max="17" width="5.13333333333333" customWidth="1"/>
    <col min="18" max="18" width="6" customWidth="1"/>
    <col min="19" max="19" width="6.63333333333333" customWidth="1"/>
    <col min="20" max="20" width="39.9916666666667" style="46" customWidth="1"/>
  </cols>
  <sheetData>
    <row r="1" ht="17.1" customHeight="1"/>
    <row r="2" s="70" customFormat="1" ht="12" customHeight="1" spans="1:20">
      <c r="A2" s="128" t="s">
        <v>26</v>
      </c>
      <c r="B2" s="128"/>
      <c r="C2" s="128"/>
      <c r="E2" s="127"/>
      <c r="H2"/>
      <c r="N2"/>
      <c r="O2"/>
      <c r="P2"/>
      <c r="Q2"/>
      <c r="R2"/>
      <c r="T2" s="162"/>
    </row>
    <row r="3" s="70" customFormat="1" ht="23.25" customHeight="1" spans="1:20">
      <c r="A3" s="129" t="s">
        <v>27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="70" customFormat="1" ht="11.25" customHeight="1" spans="5:20">
      <c r="E4" s="127"/>
      <c r="H4"/>
      <c r="N4"/>
      <c r="O4"/>
      <c r="P4"/>
      <c r="Q4"/>
      <c r="R4"/>
      <c r="T4" s="163" t="s">
        <v>2</v>
      </c>
    </row>
    <row r="5" s="70" customFormat="1" ht="15.95" customHeight="1" spans="1:20">
      <c r="A5" s="10" t="s">
        <v>28</v>
      </c>
      <c r="B5" s="10" t="s">
        <v>29</v>
      </c>
      <c r="C5" s="10" t="s">
        <v>30</v>
      </c>
      <c r="D5" s="4" t="s">
        <v>24</v>
      </c>
      <c r="E5" s="4"/>
      <c r="F5" s="130" t="s">
        <v>31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51"/>
      <c r="S5" s="10" t="s">
        <v>32</v>
      </c>
      <c r="T5" s="10" t="s">
        <v>5</v>
      </c>
    </row>
    <row r="6" s="70" customFormat="1" ht="15.95" customHeight="1" spans="1:20">
      <c r="A6" s="132"/>
      <c r="B6" s="132"/>
      <c r="C6" s="132"/>
      <c r="D6" s="4" t="s">
        <v>33</v>
      </c>
      <c r="E6" s="4" t="s">
        <v>34</v>
      </c>
      <c r="F6" s="10" t="s">
        <v>35</v>
      </c>
      <c r="G6" s="130" t="s">
        <v>36</v>
      </c>
      <c r="H6" s="131"/>
      <c r="I6" s="131"/>
      <c r="J6" s="151"/>
      <c r="K6" s="130" t="s">
        <v>37</v>
      </c>
      <c r="L6" s="131"/>
      <c r="M6" s="131"/>
      <c r="N6" s="131"/>
      <c r="O6" s="131"/>
      <c r="P6" s="131"/>
      <c r="Q6" s="131"/>
      <c r="R6" s="151"/>
      <c r="S6" s="132"/>
      <c r="T6" s="132"/>
    </row>
    <row r="7" s="70" customFormat="1" ht="20.1" customHeight="1" spans="1:20">
      <c r="A7" s="132"/>
      <c r="B7" s="132"/>
      <c r="C7" s="132"/>
      <c r="D7" s="4"/>
      <c r="E7" s="4"/>
      <c r="F7" s="132"/>
      <c r="G7" s="10" t="s">
        <v>38</v>
      </c>
      <c r="H7" s="133" t="s">
        <v>39</v>
      </c>
      <c r="I7" s="152"/>
      <c r="J7" s="10" t="s">
        <v>40</v>
      </c>
      <c r="K7" s="10" t="s">
        <v>41</v>
      </c>
      <c r="L7" s="153" t="s">
        <v>42</v>
      </c>
      <c r="M7" s="153" t="s">
        <v>43</v>
      </c>
      <c r="N7" s="154" t="s">
        <v>44</v>
      </c>
      <c r="O7" s="155"/>
      <c r="P7" s="155"/>
      <c r="Q7" s="164"/>
      <c r="R7" s="165" t="s">
        <v>45</v>
      </c>
      <c r="S7" s="132"/>
      <c r="T7" s="132"/>
    </row>
    <row r="8" s="70" customFormat="1" ht="111.95" customHeight="1" spans="1:20">
      <c r="A8" s="12"/>
      <c r="B8" s="12"/>
      <c r="C8" s="12"/>
      <c r="D8" s="4"/>
      <c r="E8" s="4"/>
      <c r="F8" s="12"/>
      <c r="G8" s="12"/>
      <c r="H8" s="134" t="s">
        <v>46</v>
      </c>
      <c r="I8" s="2" t="s">
        <v>47</v>
      </c>
      <c r="J8" s="12"/>
      <c r="K8" s="12"/>
      <c r="L8" s="156"/>
      <c r="M8" s="156"/>
      <c r="N8" s="157" t="s">
        <v>48</v>
      </c>
      <c r="O8" s="157" t="s">
        <v>49</v>
      </c>
      <c r="P8" s="157" t="s">
        <v>50</v>
      </c>
      <c r="Q8" s="157" t="s">
        <v>51</v>
      </c>
      <c r="R8" s="166"/>
      <c r="S8" s="12"/>
      <c r="T8" s="12"/>
    </row>
    <row r="9" s="70" customFormat="1" ht="47.25" customHeight="1" spans="1:20">
      <c r="A9" s="9">
        <v>1</v>
      </c>
      <c r="B9" s="8" t="s">
        <v>52</v>
      </c>
      <c r="C9" s="13" t="s">
        <v>53</v>
      </c>
      <c r="D9" s="135">
        <v>23</v>
      </c>
      <c r="E9" s="135">
        <v>1152</v>
      </c>
      <c r="F9" s="135">
        <v>1072</v>
      </c>
      <c r="G9" s="136">
        <v>498</v>
      </c>
      <c r="H9" s="136">
        <v>21</v>
      </c>
      <c r="I9" s="135"/>
      <c r="J9" s="135">
        <v>18</v>
      </c>
      <c r="K9" s="136">
        <v>462</v>
      </c>
      <c r="L9" s="135">
        <v>40</v>
      </c>
      <c r="M9" s="135"/>
      <c r="N9" s="158">
        <v>12</v>
      </c>
      <c r="O9" s="135">
        <v>11</v>
      </c>
      <c r="P9" s="135">
        <v>10</v>
      </c>
      <c r="Q9" s="135">
        <v>33</v>
      </c>
      <c r="R9" s="135"/>
      <c r="S9" s="135">
        <v>80</v>
      </c>
      <c r="T9" s="40" t="s">
        <v>54</v>
      </c>
    </row>
    <row r="10" s="70" customFormat="1" ht="26.1" customHeight="1" spans="1:20">
      <c r="A10" s="9">
        <v>2</v>
      </c>
      <c r="B10" s="8" t="s">
        <v>55</v>
      </c>
      <c r="C10" s="13" t="s">
        <v>53</v>
      </c>
      <c r="D10" s="135">
        <v>9</v>
      </c>
      <c r="E10" s="135">
        <v>450</v>
      </c>
      <c r="F10" s="135">
        <v>450</v>
      </c>
      <c r="G10" s="136">
        <v>217</v>
      </c>
      <c r="H10" s="135"/>
      <c r="I10" s="135"/>
      <c r="J10" s="135"/>
      <c r="K10" s="136">
        <v>143</v>
      </c>
      <c r="L10" s="135">
        <v>18</v>
      </c>
      <c r="M10" s="135">
        <v>50</v>
      </c>
      <c r="N10" s="135">
        <v>9</v>
      </c>
      <c r="O10" s="135">
        <v>7</v>
      </c>
      <c r="P10" s="135">
        <v>6</v>
      </c>
      <c r="Q10" s="135">
        <v>22</v>
      </c>
      <c r="R10" s="135"/>
      <c r="S10" s="135"/>
      <c r="T10" s="40" t="s">
        <v>56</v>
      </c>
    </row>
    <row r="11" s="70" customFormat="1" ht="32.1" customHeight="1" spans="1:20">
      <c r="A11" s="9">
        <v>3</v>
      </c>
      <c r="B11" s="8" t="s">
        <v>57</v>
      </c>
      <c r="C11" s="13" t="s">
        <v>53</v>
      </c>
      <c r="D11" s="135">
        <v>13</v>
      </c>
      <c r="E11" s="135">
        <v>650</v>
      </c>
      <c r="F11" s="135">
        <v>570</v>
      </c>
      <c r="G11" s="136">
        <v>253</v>
      </c>
      <c r="H11" s="136">
        <v>11</v>
      </c>
      <c r="I11" s="135"/>
      <c r="J11" s="135">
        <v>18</v>
      </c>
      <c r="K11" s="136">
        <v>236</v>
      </c>
      <c r="L11" s="135">
        <v>22</v>
      </c>
      <c r="M11" s="135"/>
      <c r="N11" s="135">
        <v>18</v>
      </c>
      <c r="O11" s="135">
        <v>12</v>
      </c>
      <c r="P11" s="135"/>
      <c r="Q11" s="135">
        <v>30</v>
      </c>
      <c r="R11" s="135"/>
      <c r="S11" s="135">
        <v>80</v>
      </c>
      <c r="T11" s="40" t="s">
        <v>54</v>
      </c>
    </row>
    <row r="12" s="70" customFormat="1" ht="43.5" customHeight="1" spans="1:20">
      <c r="A12" s="6">
        <v>4</v>
      </c>
      <c r="B12" s="5" t="s">
        <v>58</v>
      </c>
      <c r="C12" s="137" t="s">
        <v>53</v>
      </c>
      <c r="D12" s="135">
        <v>10</v>
      </c>
      <c r="E12" s="135">
        <v>501</v>
      </c>
      <c r="F12" s="135">
        <v>461</v>
      </c>
      <c r="G12" s="136">
        <v>222</v>
      </c>
      <c r="H12" s="136">
        <v>9</v>
      </c>
      <c r="I12" s="135"/>
      <c r="J12" s="135"/>
      <c r="K12" s="136">
        <v>117</v>
      </c>
      <c r="L12" s="135">
        <v>18</v>
      </c>
      <c r="M12" s="135">
        <v>50</v>
      </c>
      <c r="N12" s="135">
        <v>8</v>
      </c>
      <c r="O12" s="135">
        <v>7</v>
      </c>
      <c r="P12" s="135"/>
      <c r="Q12" s="135">
        <v>15</v>
      </c>
      <c r="R12" s="159">
        <v>30</v>
      </c>
      <c r="S12" s="135">
        <v>40</v>
      </c>
      <c r="T12" s="167" t="s">
        <v>59</v>
      </c>
    </row>
    <row r="13" s="70" customFormat="1" ht="33" customHeight="1" spans="1:20">
      <c r="A13" s="6">
        <v>5</v>
      </c>
      <c r="B13" s="138" t="s">
        <v>60</v>
      </c>
      <c r="C13" s="25" t="s">
        <v>53</v>
      </c>
      <c r="D13" s="139">
        <v>9</v>
      </c>
      <c r="E13" s="139">
        <v>457</v>
      </c>
      <c r="F13" s="139">
        <v>457</v>
      </c>
      <c r="G13" s="140">
        <v>232</v>
      </c>
      <c r="H13" s="139"/>
      <c r="I13" s="139"/>
      <c r="J13" s="139"/>
      <c r="K13" s="136"/>
      <c r="L13" s="139">
        <v>18</v>
      </c>
      <c r="M13" s="139">
        <v>50</v>
      </c>
      <c r="N13" s="135">
        <v>5</v>
      </c>
      <c r="O13" s="135">
        <v>5</v>
      </c>
      <c r="P13" s="135"/>
      <c r="Q13" s="135">
        <v>10</v>
      </c>
      <c r="R13" s="159">
        <v>147</v>
      </c>
      <c r="S13" s="139"/>
      <c r="T13" s="168" t="s">
        <v>61</v>
      </c>
    </row>
    <row r="14" s="70" customFormat="1" ht="26.1" customHeight="1" spans="1:20">
      <c r="A14" s="6">
        <v>6</v>
      </c>
      <c r="B14" s="5" t="s">
        <v>62</v>
      </c>
      <c r="C14" s="137" t="s">
        <v>53</v>
      </c>
      <c r="D14" s="135">
        <v>11</v>
      </c>
      <c r="E14" s="135">
        <v>550</v>
      </c>
      <c r="F14" s="135">
        <v>550</v>
      </c>
      <c r="G14" s="136">
        <v>274</v>
      </c>
      <c r="H14" s="135"/>
      <c r="I14" s="135"/>
      <c r="J14" s="135"/>
      <c r="K14" s="136">
        <v>177</v>
      </c>
      <c r="L14" s="135">
        <v>21</v>
      </c>
      <c r="M14" s="135">
        <v>50</v>
      </c>
      <c r="N14" s="135">
        <v>14</v>
      </c>
      <c r="O14" s="135">
        <v>10</v>
      </c>
      <c r="P14" s="135">
        <v>4</v>
      </c>
      <c r="Q14" s="135">
        <v>28</v>
      </c>
      <c r="R14" s="135"/>
      <c r="S14" s="160"/>
      <c r="T14" s="167" t="s">
        <v>56</v>
      </c>
    </row>
    <row r="15" s="70" customFormat="1" ht="36" customHeight="1" spans="1:20">
      <c r="A15" s="6">
        <v>7</v>
      </c>
      <c r="B15" s="8" t="s">
        <v>63</v>
      </c>
      <c r="C15" s="137" t="s">
        <v>53</v>
      </c>
      <c r="D15" s="135">
        <v>11</v>
      </c>
      <c r="E15" s="135">
        <v>556</v>
      </c>
      <c r="F15" s="135">
        <v>556</v>
      </c>
      <c r="G15" s="136">
        <v>281</v>
      </c>
      <c r="H15" s="135"/>
      <c r="I15" s="135"/>
      <c r="J15" s="135"/>
      <c r="K15" s="136">
        <v>134</v>
      </c>
      <c r="L15" s="135">
        <v>21</v>
      </c>
      <c r="M15" s="135">
        <v>50</v>
      </c>
      <c r="N15" s="135"/>
      <c r="O15" s="135">
        <v>20</v>
      </c>
      <c r="P15" s="135"/>
      <c r="Q15" s="135">
        <v>20</v>
      </c>
      <c r="R15" s="159">
        <v>50</v>
      </c>
      <c r="S15" s="135"/>
      <c r="T15" s="40" t="s">
        <v>64</v>
      </c>
    </row>
    <row r="16" ht="64" customHeight="1" spans="1:20">
      <c r="A16" s="9">
        <v>8</v>
      </c>
      <c r="B16" s="8" t="s">
        <v>65</v>
      </c>
      <c r="C16" s="137" t="s">
        <v>53</v>
      </c>
      <c r="D16" s="135">
        <v>16</v>
      </c>
      <c r="E16" s="135">
        <v>804</v>
      </c>
      <c r="F16" s="135">
        <v>514</v>
      </c>
      <c r="G16" s="136">
        <v>184</v>
      </c>
      <c r="H16" s="135"/>
      <c r="I16" s="135"/>
      <c r="J16" s="135"/>
      <c r="K16" s="136">
        <v>102</v>
      </c>
      <c r="L16" s="135">
        <v>18</v>
      </c>
      <c r="M16" s="135">
        <v>50</v>
      </c>
      <c r="N16" s="135">
        <v>10</v>
      </c>
      <c r="O16" s="159"/>
      <c r="P16" s="135"/>
      <c r="Q16" s="135">
        <v>10</v>
      </c>
      <c r="R16" s="135">
        <v>150</v>
      </c>
      <c r="S16" s="135">
        <v>290</v>
      </c>
      <c r="T16" s="40" t="s">
        <v>66</v>
      </c>
    </row>
    <row r="17" s="70" customFormat="1" ht="32.25" customHeight="1" spans="1:20">
      <c r="A17" s="6">
        <v>9</v>
      </c>
      <c r="B17" s="5" t="s">
        <v>67</v>
      </c>
      <c r="C17" s="137" t="s">
        <v>53</v>
      </c>
      <c r="D17" s="135">
        <v>9</v>
      </c>
      <c r="E17" s="135">
        <v>450</v>
      </c>
      <c r="F17" s="135">
        <v>360</v>
      </c>
      <c r="G17" s="136">
        <v>173</v>
      </c>
      <c r="H17" s="135"/>
      <c r="I17" s="135"/>
      <c r="J17" s="135"/>
      <c r="K17" s="136">
        <v>106</v>
      </c>
      <c r="L17" s="135">
        <v>13</v>
      </c>
      <c r="M17" s="135">
        <v>50</v>
      </c>
      <c r="N17" s="135">
        <v>4</v>
      </c>
      <c r="O17" s="135">
        <v>8</v>
      </c>
      <c r="P17" s="135">
        <v>6</v>
      </c>
      <c r="Q17" s="135">
        <v>18</v>
      </c>
      <c r="R17" s="135"/>
      <c r="S17" s="135">
        <v>90</v>
      </c>
      <c r="T17" s="167" t="s">
        <v>68</v>
      </c>
    </row>
    <row r="18" s="70" customFormat="1" ht="21.95" customHeight="1" spans="1:20">
      <c r="A18" s="141">
        <v>10</v>
      </c>
      <c r="B18" s="100" t="s">
        <v>69</v>
      </c>
      <c r="C18" s="137" t="s">
        <v>53</v>
      </c>
      <c r="D18" s="135">
        <v>2</v>
      </c>
      <c r="E18" s="135">
        <v>100</v>
      </c>
      <c r="F18" s="135">
        <v>100</v>
      </c>
      <c r="G18" s="136">
        <v>47</v>
      </c>
      <c r="H18" s="142"/>
      <c r="I18" s="142"/>
      <c r="J18" s="142"/>
      <c r="K18" s="136">
        <v>53</v>
      </c>
      <c r="L18" s="142"/>
      <c r="M18" s="142"/>
      <c r="N18" s="142"/>
      <c r="O18" s="142"/>
      <c r="P18" s="142"/>
      <c r="Q18" s="142"/>
      <c r="R18" s="142"/>
      <c r="S18" s="142"/>
      <c r="T18" s="169" t="s">
        <v>70</v>
      </c>
    </row>
    <row r="19" s="70" customFormat="1" ht="21.95" customHeight="1" spans="1:20">
      <c r="A19" s="143"/>
      <c r="B19" s="102"/>
      <c r="C19" s="137" t="s">
        <v>71</v>
      </c>
      <c r="D19" s="135">
        <v>7</v>
      </c>
      <c r="E19" s="135">
        <v>350</v>
      </c>
      <c r="F19" s="135">
        <v>350</v>
      </c>
      <c r="G19" s="135"/>
      <c r="H19" s="135"/>
      <c r="I19" s="135"/>
      <c r="J19" s="135"/>
      <c r="K19" s="136">
        <v>350</v>
      </c>
      <c r="L19" s="160"/>
      <c r="M19" s="160"/>
      <c r="N19" s="160"/>
      <c r="O19" s="160"/>
      <c r="P19" s="160"/>
      <c r="Q19" s="135"/>
      <c r="R19" s="135"/>
      <c r="S19" s="135"/>
      <c r="T19" s="170"/>
    </row>
    <row r="20" s="70" customFormat="1" ht="30" customHeight="1" spans="1:20">
      <c r="A20" s="6">
        <v>11</v>
      </c>
      <c r="B20" s="5" t="s">
        <v>72</v>
      </c>
      <c r="C20" s="137" t="s">
        <v>53</v>
      </c>
      <c r="D20" s="135">
        <v>3</v>
      </c>
      <c r="E20" s="135">
        <v>150</v>
      </c>
      <c r="F20" s="135">
        <v>150</v>
      </c>
      <c r="G20" s="135"/>
      <c r="H20" s="135"/>
      <c r="I20" s="135"/>
      <c r="J20" s="135"/>
      <c r="K20" s="136">
        <v>150</v>
      </c>
      <c r="L20" s="160"/>
      <c r="M20" s="160"/>
      <c r="N20" s="160"/>
      <c r="O20" s="160"/>
      <c r="P20" s="160"/>
      <c r="Q20" s="135"/>
      <c r="R20" s="135"/>
      <c r="S20" s="135"/>
      <c r="T20" s="167" t="s">
        <v>73</v>
      </c>
    </row>
    <row r="21" s="70" customFormat="1" ht="62" customHeight="1" spans="1:20">
      <c r="A21" s="6">
        <v>12</v>
      </c>
      <c r="B21" s="8" t="s">
        <v>74</v>
      </c>
      <c r="C21" s="137" t="s">
        <v>53</v>
      </c>
      <c r="D21" s="135">
        <v>7</v>
      </c>
      <c r="E21" s="135">
        <v>300</v>
      </c>
      <c r="F21" s="135">
        <v>250</v>
      </c>
      <c r="G21" s="135"/>
      <c r="H21" s="135"/>
      <c r="I21" s="135"/>
      <c r="J21" s="135"/>
      <c r="K21" s="136">
        <v>80</v>
      </c>
      <c r="L21" s="135"/>
      <c r="M21" s="135">
        <v>50</v>
      </c>
      <c r="N21" s="135"/>
      <c r="O21" s="135"/>
      <c r="P21" s="135"/>
      <c r="Q21" s="135"/>
      <c r="R21" s="159">
        <v>120</v>
      </c>
      <c r="S21" s="135">
        <v>50</v>
      </c>
      <c r="T21" s="53" t="s">
        <v>75</v>
      </c>
    </row>
    <row r="22" s="70" customFormat="1" ht="36" customHeight="1" spans="1:20">
      <c r="A22" s="6">
        <v>13</v>
      </c>
      <c r="B22" s="8" t="s">
        <v>76</v>
      </c>
      <c r="C22" s="137" t="s">
        <v>53</v>
      </c>
      <c r="D22" s="135">
        <v>11</v>
      </c>
      <c r="E22" s="135">
        <v>550</v>
      </c>
      <c r="F22" s="135">
        <v>550</v>
      </c>
      <c r="G22" s="136">
        <v>123</v>
      </c>
      <c r="H22" s="135"/>
      <c r="I22" s="135">
        <v>150</v>
      </c>
      <c r="J22" s="135"/>
      <c r="K22" s="136">
        <v>201</v>
      </c>
      <c r="L22" s="135">
        <v>21</v>
      </c>
      <c r="M22" s="135"/>
      <c r="N22" s="135">
        <v>18</v>
      </c>
      <c r="O22" s="135">
        <v>7</v>
      </c>
      <c r="P22" s="135"/>
      <c r="Q22" s="135">
        <v>25</v>
      </c>
      <c r="R22" s="159">
        <v>30</v>
      </c>
      <c r="S22" s="135"/>
      <c r="T22" s="40" t="s">
        <v>77</v>
      </c>
    </row>
    <row r="23" s="70" customFormat="1" ht="38.1" customHeight="1" spans="1:20">
      <c r="A23" s="6">
        <v>14</v>
      </c>
      <c r="B23" s="8" t="s">
        <v>78</v>
      </c>
      <c r="C23" s="137" t="s">
        <v>53</v>
      </c>
      <c r="D23" s="135">
        <v>10</v>
      </c>
      <c r="E23" s="135">
        <v>500</v>
      </c>
      <c r="F23" s="135">
        <v>500</v>
      </c>
      <c r="G23" s="136">
        <v>98</v>
      </c>
      <c r="H23" s="135"/>
      <c r="I23" s="135">
        <v>150</v>
      </c>
      <c r="J23" s="135"/>
      <c r="K23" s="136">
        <v>173</v>
      </c>
      <c r="L23" s="135">
        <v>19</v>
      </c>
      <c r="M23" s="135"/>
      <c r="N23" s="135"/>
      <c r="O23" s="135"/>
      <c r="P23" s="135"/>
      <c r="Q23" s="135"/>
      <c r="R23" s="159">
        <v>60</v>
      </c>
      <c r="S23" s="135"/>
      <c r="T23" s="40" t="s">
        <v>79</v>
      </c>
    </row>
    <row r="24" s="127" customFormat="1" ht="30" customHeight="1" spans="1:20">
      <c r="A24" s="6">
        <v>15</v>
      </c>
      <c r="B24" s="5" t="s">
        <v>80</v>
      </c>
      <c r="C24" s="137" t="s">
        <v>53</v>
      </c>
      <c r="D24" s="135">
        <v>6</v>
      </c>
      <c r="E24" s="135">
        <v>262</v>
      </c>
      <c r="F24" s="135">
        <v>262</v>
      </c>
      <c r="G24" s="136">
        <v>132</v>
      </c>
      <c r="H24" s="135"/>
      <c r="I24" s="135"/>
      <c r="J24" s="135"/>
      <c r="K24" s="136">
        <v>130</v>
      </c>
      <c r="L24" s="160"/>
      <c r="M24" s="160"/>
      <c r="N24" s="135"/>
      <c r="O24" s="135"/>
      <c r="P24" s="135"/>
      <c r="Q24" s="135"/>
      <c r="R24" s="135"/>
      <c r="S24" s="135"/>
      <c r="T24" s="167"/>
    </row>
    <row r="25" s="70" customFormat="1" ht="36" customHeight="1" spans="1:20">
      <c r="A25" s="9">
        <v>16</v>
      </c>
      <c r="B25" s="8" t="s">
        <v>81</v>
      </c>
      <c r="C25" s="144" t="s">
        <v>71</v>
      </c>
      <c r="D25" s="135">
        <v>5</v>
      </c>
      <c r="E25" s="135">
        <v>250</v>
      </c>
      <c r="F25" s="135">
        <v>100</v>
      </c>
      <c r="G25" s="135"/>
      <c r="H25" s="135"/>
      <c r="I25" s="135"/>
      <c r="J25" s="135"/>
      <c r="K25" s="136">
        <v>100</v>
      </c>
      <c r="L25" s="135"/>
      <c r="M25" s="135"/>
      <c r="N25" s="135"/>
      <c r="O25" s="135"/>
      <c r="P25" s="135"/>
      <c r="Q25" s="135"/>
      <c r="R25" s="135"/>
      <c r="S25" s="135">
        <v>150</v>
      </c>
      <c r="T25" s="40" t="s">
        <v>82</v>
      </c>
    </row>
    <row r="26" s="70" customFormat="1" ht="26.1" customHeight="1" spans="1:20">
      <c r="A26" s="145">
        <v>17</v>
      </c>
      <c r="B26" s="99" t="s">
        <v>83</v>
      </c>
      <c r="C26" s="146" t="s">
        <v>71</v>
      </c>
      <c r="D26" s="135">
        <v>9</v>
      </c>
      <c r="E26" s="135">
        <v>450</v>
      </c>
      <c r="F26" s="135">
        <v>450</v>
      </c>
      <c r="G26" s="135"/>
      <c r="H26" s="135"/>
      <c r="I26" s="135"/>
      <c r="J26" s="135"/>
      <c r="K26" s="136">
        <v>250</v>
      </c>
      <c r="L26" s="135"/>
      <c r="M26" s="135"/>
      <c r="N26" s="135"/>
      <c r="O26" s="135"/>
      <c r="P26" s="135"/>
      <c r="Q26" s="135"/>
      <c r="R26" s="159">
        <v>200</v>
      </c>
      <c r="S26" s="135"/>
      <c r="T26" s="40" t="s">
        <v>84</v>
      </c>
    </row>
    <row r="27" s="70" customFormat="1" ht="32.25" customHeight="1" spans="1:20">
      <c r="A27" s="6">
        <v>18</v>
      </c>
      <c r="B27" s="5" t="s">
        <v>85</v>
      </c>
      <c r="C27" s="146" t="s">
        <v>71</v>
      </c>
      <c r="D27" s="135">
        <v>8</v>
      </c>
      <c r="E27" s="135">
        <v>400</v>
      </c>
      <c r="F27" s="135">
        <v>400</v>
      </c>
      <c r="G27" s="135"/>
      <c r="H27" s="135"/>
      <c r="I27" s="135"/>
      <c r="J27" s="135"/>
      <c r="K27" s="136">
        <v>320</v>
      </c>
      <c r="L27" s="160"/>
      <c r="M27" s="160"/>
      <c r="N27" s="135"/>
      <c r="O27" s="135"/>
      <c r="P27" s="135"/>
      <c r="Q27" s="135"/>
      <c r="R27" s="135">
        <v>80</v>
      </c>
      <c r="S27" s="135"/>
      <c r="T27" s="40" t="s">
        <v>86</v>
      </c>
    </row>
    <row r="28" s="70" customFormat="1" ht="32.25" customHeight="1" spans="1:20">
      <c r="A28" s="9">
        <v>19</v>
      </c>
      <c r="B28" s="5" t="s">
        <v>87</v>
      </c>
      <c r="C28" s="146" t="s">
        <v>71</v>
      </c>
      <c r="D28" s="135">
        <v>8</v>
      </c>
      <c r="E28" s="135">
        <v>400</v>
      </c>
      <c r="F28" s="135">
        <v>400</v>
      </c>
      <c r="G28" s="135"/>
      <c r="H28" s="135"/>
      <c r="I28" s="135"/>
      <c r="J28" s="135"/>
      <c r="K28" s="136">
        <v>200</v>
      </c>
      <c r="L28" s="160"/>
      <c r="M28" s="160"/>
      <c r="N28" s="135"/>
      <c r="O28" s="135"/>
      <c r="P28" s="135"/>
      <c r="Q28" s="135"/>
      <c r="R28" s="159">
        <v>200</v>
      </c>
      <c r="S28" s="135"/>
      <c r="T28" s="40" t="s">
        <v>88</v>
      </c>
    </row>
    <row r="29" s="70" customFormat="1" ht="29.25" customHeight="1" spans="1:20">
      <c r="A29" s="6">
        <v>20</v>
      </c>
      <c r="B29" s="5" t="s">
        <v>89</v>
      </c>
      <c r="C29" s="137" t="s">
        <v>53</v>
      </c>
      <c r="D29" s="135">
        <v>1</v>
      </c>
      <c r="E29" s="135">
        <v>50</v>
      </c>
      <c r="F29" s="135">
        <v>50</v>
      </c>
      <c r="G29" s="135"/>
      <c r="H29" s="135"/>
      <c r="I29" s="135"/>
      <c r="J29" s="135"/>
      <c r="K29" s="136">
        <v>50</v>
      </c>
      <c r="L29" s="160"/>
      <c r="M29" s="160"/>
      <c r="N29" s="135"/>
      <c r="O29" s="135"/>
      <c r="P29" s="135"/>
      <c r="Q29" s="135"/>
      <c r="R29" s="135"/>
      <c r="S29" s="135"/>
      <c r="T29" s="167" t="s">
        <v>90</v>
      </c>
    </row>
    <row r="30" s="70" customFormat="1" ht="29.25" customHeight="1" spans="1:20">
      <c r="A30" s="9">
        <v>21</v>
      </c>
      <c r="B30" s="5" t="s">
        <v>91</v>
      </c>
      <c r="C30" s="137" t="s">
        <v>53</v>
      </c>
      <c r="D30" s="135">
        <v>3</v>
      </c>
      <c r="E30" s="135">
        <v>150</v>
      </c>
      <c r="F30" s="135">
        <v>150</v>
      </c>
      <c r="G30" s="135"/>
      <c r="H30" s="135"/>
      <c r="I30" s="135"/>
      <c r="J30" s="135"/>
      <c r="K30" s="136">
        <v>150</v>
      </c>
      <c r="L30" s="160"/>
      <c r="M30" s="160"/>
      <c r="N30" s="135"/>
      <c r="O30" s="135"/>
      <c r="P30" s="135"/>
      <c r="Q30" s="135"/>
      <c r="R30" s="135"/>
      <c r="S30" s="135"/>
      <c r="T30" s="167"/>
    </row>
    <row r="31" s="70" customFormat="1" ht="29.25" customHeight="1" spans="1:20">
      <c r="A31" s="6">
        <v>22</v>
      </c>
      <c r="B31" s="5" t="s">
        <v>92</v>
      </c>
      <c r="C31" s="137" t="s">
        <v>53</v>
      </c>
      <c r="D31" s="135">
        <v>3</v>
      </c>
      <c r="E31" s="135">
        <v>150</v>
      </c>
      <c r="F31" s="135">
        <v>150</v>
      </c>
      <c r="G31" s="135"/>
      <c r="H31" s="135"/>
      <c r="I31" s="135"/>
      <c r="J31" s="135"/>
      <c r="K31" s="136">
        <v>100</v>
      </c>
      <c r="L31" s="160"/>
      <c r="M31" s="160"/>
      <c r="N31" s="135"/>
      <c r="O31" s="135"/>
      <c r="P31" s="135"/>
      <c r="Q31" s="135"/>
      <c r="R31" s="135">
        <v>50</v>
      </c>
      <c r="S31" s="135"/>
      <c r="T31" s="167" t="s">
        <v>93</v>
      </c>
    </row>
    <row r="32" s="70" customFormat="1" ht="29.25" customHeight="1" spans="1:20">
      <c r="A32" s="9">
        <v>23</v>
      </c>
      <c r="B32" s="5" t="s">
        <v>94</v>
      </c>
      <c r="C32" s="137" t="s">
        <v>71</v>
      </c>
      <c r="D32" s="135">
        <v>6</v>
      </c>
      <c r="E32" s="135">
        <v>300</v>
      </c>
      <c r="F32" s="135">
        <v>300</v>
      </c>
      <c r="G32" s="135"/>
      <c r="H32" s="135"/>
      <c r="I32" s="135">
        <v>200</v>
      </c>
      <c r="J32" s="135"/>
      <c r="K32" s="136">
        <v>100</v>
      </c>
      <c r="L32" s="135"/>
      <c r="M32" s="135"/>
      <c r="N32" s="135"/>
      <c r="O32" s="135"/>
      <c r="P32" s="135"/>
      <c r="Q32" s="135"/>
      <c r="R32" s="135"/>
      <c r="S32" s="135"/>
      <c r="T32" s="167" t="s">
        <v>95</v>
      </c>
    </row>
    <row r="33" s="70" customFormat="1" ht="32.1" customHeight="1" spans="1:20">
      <c r="A33" s="147" t="s">
        <v>24</v>
      </c>
      <c r="B33" s="147"/>
      <c r="C33" s="147"/>
      <c r="D33" s="147">
        <f>SUM(D9:D32)</f>
        <v>200</v>
      </c>
      <c r="E33" s="147">
        <f>SUM(E9:E32)</f>
        <v>9932</v>
      </c>
      <c r="F33" s="147">
        <f>SUM(F9:F32)</f>
        <v>9152</v>
      </c>
      <c r="G33" s="148">
        <f>SUM(G9:G32)</f>
        <v>2734</v>
      </c>
      <c r="H33" s="149">
        <f>SUM(H9:H31)</f>
        <v>41</v>
      </c>
      <c r="I33" s="147">
        <f>SUM(I9:I32)</f>
        <v>500</v>
      </c>
      <c r="J33" s="147">
        <f>SUM(J9:J30)</f>
        <v>36</v>
      </c>
      <c r="K33" s="148">
        <f>SUM(K9:K32)</f>
        <v>3884</v>
      </c>
      <c r="L33" s="147">
        <f>SUM(L9:L32)</f>
        <v>229</v>
      </c>
      <c r="M33" s="147">
        <f>SUM(M9:M32)</f>
        <v>400</v>
      </c>
      <c r="N33" s="161">
        <f>SUM(N9:N30)</f>
        <v>98</v>
      </c>
      <c r="O33" s="161">
        <f>SUM(O9:O30)</f>
        <v>87</v>
      </c>
      <c r="P33" s="161">
        <f>SUM(P9:P30)</f>
        <v>26</v>
      </c>
      <c r="Q33" s="161">
        <f>N33+O33+P33</f>
        <v>211</v>
      </c>
      <c r="R33" s="161">
        <f>SUM(R9:R32)</f>
        <v>1117</v>
      </c>
      <c r="S33" s="147">
        <f>SUM(S9:S30)</f>
        <v>780</v>
      </c>
      <c r="T33" s="171"/>
    </row>
    <row r="35" customHeight="1" spans="1:20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</sheetData>
  <mergeCells count="27">
    <mergeCell ref="A2:B2"/>
    <mergeCell ref="A3:T3"/>
    <mergeCell ref="D5:E5"/>
    <mergeCell ref="F5:R5"/>
    <mergeCell ref="G6:J6"/>
    <mergeCell ref="K6:R6"/>
    <mergeCell ref="H7:I7"/>
    <mergeCell ref="N7:Q7"/>
    <mergeCell ref="A33:B33"/>
    <mergeCell ref="A35:T35"/>
    <mergeCell ref="A5:A8"/>
    <mergeCell ref="A18:A19"/>
    <mergeCell ref="B5:B8"/>
    <mergeCell ref="B18:B19"/>
    <mergeCell ref="C5:C8"/>
    <mergeCell ref="D6:D8"/>
    <mergeCell ref="E6:E8"/>
    <mergeCell ref="F6:F8"/>
    <mergeCell ref="G7:G8"/>
    <mergeCell ref="J7:J8"/>
    <mergeCell ref="K7:K8"/>
    <mergeCell ref="L7:L8"/>
    <mergeCell ref="M7:M8"/>
    <mergeCell ref="R7:R8"/>
    <mergeCell ref="S5:S8"/>
    <mergeCell ref="T5:T8"/>
    <mergeCell ref="T18:T19"/>
  </mergeCells>
  <printOptions horizontalCentered="1"/>
  <pageMargins left="0.314583333333333" right="0.314583333333333" top="0.156944444444444" bottom="0.156944444444444" header="0.314583333333333" footer="0.314583333333333"/>
  <pageSetup paperSize="9" scale="7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view="pageBreakPreview" zoomScaleNormal="100" workbookViewId="0">
      <selection activeCell="B66" sqref="B66"/>
    </sheetView>
  </sheetViews>
  <sheetFormatPr defaultColWidth="9" defaultRowHeight="13.5" outlineLevelCol="6"/>
  <cols>
    <col min="1" max="1" width="30.25" customWidth="1"/>
    <col min="2" max="7" width="13.1333333333333" customWidth="1"/>
  </cols>
  <sheetData>
    <row r="1" ht="20.25" customHeight="1" spans="1:7">
      <c r="A1" s="120" t="s">
        <v>96</v>
      </c>
      <c r="B1" s="121"/>
      <c r="C1" s="121"/>
      <c r="D1" s="121"/>
      <c r="E1" s="121"/>
      <c r="F1" s="121"/>
      <c r="G1" s="121"/>
    </row>
    <row r="2" customFormat="1" ht="20.25" customHeight="1" spans="1:7">
      <c r="A2" s="120"/>
      <c r="B2" s="121"/>
      <c r="C2" s="121"/>
      <c r="D2" s="121"/>
      <c r="E2" s="121"/>
      <c r="F2" s="121"/>
      <c r="G2" s="121"/>
    </row>
    <row r="3" ht="49.5" customHeight="1" spans="1:7">
      <c r="A3" s="17" t="s">
        <v>97</v>
      </c>
      <c r="B3" s="17"/>
      <c r="C3" s="17"/>
      <c r="D3" s="17"/>
      <c r="E3" s="17"/>
      <c r="F3" s="17"/>
      <c r="G3" s="17"/>
    </row>
    <row r="4" ht="15.95" customHeight="1" spans="1:7">
      <c r="A4" s="49"/>
      <c r="B4" s="122"/>
      <c r="C4" s="122"/>
      <c r="D4" s="122"/>
      <c r="E4" s="123" t="s">
        <v>2</v>
      </c>
      <c r="F4" s="123"/>
      <c r="G4" s="123"/>
    </row>
    <row r="5" ht="50.25" customHeight="1" spans="1:7">
      <c r="A5" s="115" t="s">
        <v>98</v>
      </c>
      <c r="B5" s="115" t="s">
        <v>14</v>
      </c>
      <c r="C5" s="115" t="s">
        <v>16</v>
      </c>
      <c r="D5" s="115" t="s">
        <v>18</v>
      </c>
      <c r="E5" s="115" t="s">
        <v>20</v>
      </c>
      <c r="F5" s="115" t="s">
        <v>22</v>
      </c>
      <c r="G5" s="115" t="s">
        <v>24</v>
      </c>
    </row>
    <row r="6" ht="50.25" customHeight="1" spans="1:7">
      <c r="A6" s="116" t="s">
        <v>52</v>
      </c>
      <c r="B6" s="117">
        <v>6</v>
      </c>
      <c r="C6" s="117">
        <v>5</v>
      </c>
      <c r="D6" s="117">
        <v>5</v>
      </c>
      <c r="E6" s="117">
        <v>4</v>
      </c>
      <c r="F6" s="117">
        <v>1</v>
      </c>
      <c r="G6" s="117">
        <v>21</v>
      </c>
    </row>
    <row r="7" s="70" customFormat="1" ht="50.25" customHeight="1" spans="1:7">
      <c r="A7" s="116" t="s">
        <v>57</v>
      </c>
      <c r="B7" s="117">
        <v>4</v>
      </c>
      <c r="C7" s="117">
        <v>2</v>
      </c>
      <c r="D7" s="117">
        <v>2</v>
      </c>
      <c r="E7" s="117">
        <v>2</v>
      </c>
      <c r="F7" s="117">
        <v>1</v>
      </c>
      <c r="G7" s="117">
        <v>11</v>
      </c>
    </row>
    <row r="8" s="70" customFormat="1" ht="50.25" customHeight="1" spans="1:7">
      <c r="A8" s="124" t="s">
        <v>58</v>
      </c>
      <c r="B8" s="125">
        <v>2</v>
      </c>
      <c r="C8" s="125">
        <v>2</v>
      </c>
      <c r="D8" s="125">
        <v>2</v>
      </c>
      <c r="E8" s="125">
        <v>2</v>
      </c>
      <c r="F8" s="125">
        <v>1</v>
      </c>
      <c r="G8" s="117">
        <f>SUM(B8:F8)</f>
        <v>9</v>
      </c>
    </row>
    <row r="9" ht="50.25" customHeight="1" spans="1:7">
      <c r="A9" s="118" t="s">
        <v>24</v>
      </c>
      <c r="B9" s="126">
        <f>SUM(B6:B8)</f>
        <v>12</v>
      </c>
      <c r="C9" s="126">
        <f>SUM(C6:C8)</f>
        <v>9</v>
      </c>
      <c r="D9" s="126">
        <f>SUM(D6:D8)</f>
        <v>9</v>
      </c>
      <c r="E9" s="126">
        <f>SUM(E6:E8)</f>
        <v>8</v>
      </c>
      <c r="F9" s="126">
        <v>3</v>
      </c>
      <c r="G9" s="126">
        <f>SUM(G6:G8)</f>
        <v>41</v>
      </c>
    </row>
    <row r="10" ht="28.5" customHeight="1" spans="4:7">
      <c r="D10" s="121"/>
      <c r="E10" s="121"/>
      <c r="F10" s="121"/>
      <c r="G10" s="121"/>
    </row>
  </sheetData>
  <mergeCells count="2">
    <mergeCell ref="A3:G3"/>
    <mergeCell ref="E4:G4"/>
  </mergeCells>
  <printOptions horizontalCentered="1"/>
  <pageMargins left="0.629782348167239" right="0.708244776162576" top="0.747823152016467" bottom="0.747823152016467" header="0.315238382872634" footer="0.315238382872634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workbookViewId="0">
      <selection activeCell="A29" sqref="A29"/>
    </sheetView>
  </sheetViews>
  <sheetFormatPr defaultColWidth="9" defaultRowHeight="13.5"/>
  <cols>
    <col min="1" max="1" width="42.1333333333333" customWidth="1"/>
    <col min="2" max="2" width="38.8833333333333" customWidth="1"/>
    <col min="255" max="256" width="35.5" customWidth="1"/>
    <col min="511" max="512" width="35.5" customWidth="1"/>
    <col min="767" max="768" width="35.5" customWidth="1"/>
    <col min="1023" max="1024" width="35.5" customWidth="1"/>
    <col min="1279" max="1280" width="35.5" customWidth="1"/>
    <col min="1535" max="1536" width="35.5" customWidth="1"/>
    <col min="1791" max="1792" width="35.5" customWidth="1"/>
    <col min="2047" max="2048" width="35.5" customWidth="1"/>
    <col min="2303" max="2304" width="35.5" customWidth="1"/>
    <col min="2559" max="2560" width="35.5" customWidth="1"/>
    <col min="2815" max="2816" width="35.5" customWidth="1"/>
    <col min="3071" max="3072" width="35.5" customWidth="1"/>
    <col min="3327" max="3328" width="35.5" customWidth="1"/>
    <col min="3583" max="3584" width="35.5" customWidth="1"/>
    <col min="3839" max="3840" width="35.5" customWidth="1"/>
    <col min="4095" max="4096" width="35.5" customWidth="1"/>
    <col min="4351" max="4352" width="35.5" customWidth="1"/>
    <col min="4607" max="4608" width="35.5" customWidth="1"/>
    <col min="4863" max="4864" width="35.5" customWidth="1"/>
    <col min="5119" max="5120" width="35.5" customWidth="1"/>
    <col min="5375" max="5376" width="35.5" customWidth="1"/>
    <col min="5631" max="5632" width="35.5" customWidth="1"/>
    <col min="5887" max="5888" width="35.5" customWidth="1"/>
    <col min="6143" max="6144" width="35.5" customWidth="1"/>
    <col min="6399" max="6400" width="35.5" customWidth="1"/>
    <col min="6655" max="6656" width="35.5" customWidth="1"/>
    <col min="6911" max="6912" width="35.5" customWidth="1"/>
    <col min="7167" max="7168" width="35.5" customWidth="1"/>
    <col min="7423" max="7424" width="35.5" customWidth="1"/>
    <col min="7679" max="7680" width="35.5" customWidth="1"/>
    <col min="7935" max="7936" width="35.5" customWidth="1"/>
    <col min="8191" max="8192" width="35.5" customWidth="1"/>
    <col min="8447" max="8448" width="35.5" customWidth="1"/>
    <col min="8703" max="8704" width="35.5" customWidth="1"/>
    <col min="8959" max="8960" width="35.5" customWidth="1"/>
    <col min="9215" max="9216" width="35.5" customWidth="1"/>
    <col min="9471" max="9472" width="35.5" customWidth="1"/>
    <col min="9727" max="9728" width="35.5" customWidth="1"/>
    <col min="9983" max="9984" width="35.5" customWidth="1"/>
    <col min="10239" max="10240" width="35.5" customWidth="1"/>
    <col min="10495" max="10496" width="35.5" customWidth="1"/>
    <col min="10751" max="10752" width="35.5" customWidth="1"/>
    <col min="11007" max="11008" width="35.5" customWidth="1"/>
    <col min="11263" max="11264" width="35.5" customWidth="1"/>
    <col min="11519" max="11520" width="35.5" customWidth="1"/>
    <col min="11775" max="11776" width="35.5" customWidth="1"/>
    <col min="12031" max="12032" width="35.5" customWidth="1"/>
    <col min="12287" max="12288" width="35.5" customWidth="1"/>
    <col min="12543" max="12544" width="35.5" customWidth="1"/>
    <col min="12799" max="12800" width="35.5" customWidth="1"/>
    <col min="13055" max="13056" width="35.5" customWidth="1"/>
    <col min="13311" max="13312" width="35.5" customWidth="1"/>
    <col min="13567" max="13568" width="35.5" customWidth="1"/>
    <col min="13823" max="13824" width="35.5" customWidth="1"/>
    <col min="14079" max="14080" width="35.5" customWidth="1"/>
    <col min="14335" max="14336" width="35.5" customWidth="1"/>
    <col min="14591" max="14592" width="35.5" customWidth="1"/>
    <col min="14847" max="14848" width="35.5" customWidth="1"/>
    <col min="15103" max="15104" width="35.5" customWidth="1"/>
    <col min="15359" max="15360" width="35.5" customWidth="1"/>
    <col min="15615" max="15616" width="35.5" customWidth="1"/>
    <col min="15871" max="15872" width="35.5" customWidth="1"/>
    <col min="16127" max="16128" width="35.5" customWidth="1"/>
  </cols>
  <sheetData>
    <row r="1" ht="33" customHeight="1" spans="1:2">
      <c r="A1" s="14" t="s">
        <v>99</v>
      </c>
      <c r="B1" s="14"/>
    </row>
    <row r="2" ht="46.5" customHeight="1" spans="1:15">
      <c r="A2" s="17" t="s">
        <v>100</v>
      </c>
      <c r="B2" s="1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4.95" customHeight="1" spans="2:2">
      <c r="B3" s="114" t="s">
        <v>2</v>
      </c>
    </row>
    <row r="4" ht="54" customHeight="1" spans="1:2">
      <c r="A4" s="115" t="s">
        <v>101</v>
      </c>
      <c r="B4" s="115" t="s">
        <v>102</v>
      </c>
    </row>
    <row r="5" ht="35.25" customHeight="1" spans="1:2">
      <c r="A5" s="116" t="s">
        <v>103</v>
      </c>
      <c r="B5" s="117">
        <v>12</v>
      </c>
    </row>
    <row r="6" ht="35.25" customHeight="1" spans="1:2">
      <c r="A6" s="116" t="s">
        <v>104</v>
      </c>
      <c r="B6" s="117">
        <v>9</v>
      </c>
    </row>
    <row r="7" ht="35.25" customHeight="1" spans="1:2">
      <c r="A7" s="116" t="s">
        <v>105</v>
      </c>
      <c r="B7" s="117">
        <v>9</v>
      </c>
    </row>
    <row r="8" ht="35.25" customHeight="1" spans="1:2">
      <c r="A8" s="116" t="s">
        <v>106</v>
      </c>
      <c r="B8" s="117">
        <v>8</v>
      </c>
    </row>
    <row r="9" ht="35.25" customHeight="1" spans="1:2">
      <c r="A9" s="118" t="s">
        <v>24</v>
      </c>
      <c r="B9" s="119">
        <f>SUM(B5:B8)</f>
        <v>38</v>
      </c>
    </row>
    <row r="49" customHeight="1" spans="3:4">
      <c r="C49" s="104"/>
      <c r="D49" s="104"/>
    </row>
  </sheetData>
  <mergeCells count="1">
    <mergeCell ref="A2:B2"/>
  </mergeCells>
  <printOptions horizontalCentered="1"/>
  <pageMargins left="0.904861111111111" right="0.708333333333333" top="1.14166666666667" bottom="0.747916666666667" header="0.314583333333333" footer="0.314583333333333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zoomScale="90" zoomScaleNormal="90" workbookViewId="0">
      <pane ySplit="3" topLeftCell="A4" activePane="bottomLeft" state="frozen"/>
      <selection/>
      <selection pane="bottomLeft" activeCell="K4" sqref="K4"/>
    </sheetView>
  </sheetViews>
  <sheetFormatPr defaultColWidth="9" defaultRowHeight="13.5"/>
  <cols>
    <col min="1" max="1" width="5.5" customWidth="1"/>
    <col min="3" max="3" width="26" customWidth="1"/>
    <col min="4" max="4" width="13.75" customWidth="1"/>
    <col min="5" max="5" width="11.3833333333333" customWidth="1"/>
    <col min="6" max="6" width="10.1333333333333" customWidth="1"/>
    <col min="7" max="7" width="9.88333333333333" customWidth="1"/>
    <col min="8" max="8" width="9.5" customWidth="1"/>
    <col min="14" max="14" width="21.6333333333333" customWidth="1"/>
  </cols>
  <sheetData>
    <row r="1" ht="17.25" customHeight="1" spans="1:3">
      <c r="A1" s="105" t="s">
        <v>107</v>
      </c>
      <c r="B1" s="105"/>
      <c r="C1" s="105"/>
    </row>
    <row r="2" ht="24.95" customHeight="1" spans="1:8">
      <c r="A2" s="17" t="s">
        <v>108</v>
      </c>
      <c r="B2" s="17"/>
      <c r="C2" s="17"/>
      <c r="D2" s="17"/>
      <c r="E2" s="17"/>
      <c r="F2" s="17"/>
      <c r="G2" s="17"/>
      <c r="H2" s="17"/>
    </row>
    <row r="3" customHeight="1" spans="1:9">
      <c r="A3" s="50"/>
      <c r="B3" s="50"/>
      <c r="C3" s="50"/>
      <c r="D3" s="50"/>
      <c r="H3" s="106" t="s">
        <v>2</v>
      </c>
      <c r="I3" s="113"/>
    </row>
    <row r="4" ht="68.25" customHeight="1" spans="1:14">
      <c r="A4" s="107" t="s">
        <v>28</v>
      </c>
      <c r="B4" s="107" t="s">
        <v>109</v>
      </c>
      <c r="C4" s="107" t="s">
        <v>110</v>
      </c>
      <c r="D4" s="107" t="s">
        <v>111</v>
      </c>
      <c r="E4" s="107" t="s">
        <v>112</v>
      </c>
      <c r="F4" s="107" t="s">
        <v>113</v>
      </c>
      <c r="G4" s="107" t="s">
        <v>114</v>
      </c>
      <c r="H4" s="107" t="s">
        <v>24</v>
      </c>
      <c r="I4" s="7"/>
      <c r="J4" s="7"/>
      <c r="K4" s="7"/>
      <c r="L4" s="7"/>
      <c r="M4" s="7"/>
      <c r="N4" s="7"/>
    </row>
    <row r="5" ht="33" customHeight="1" spans="1:14">
      <c r="A5" s="108">
        <v>1</v>
      </c>
      <c r="B5" s="108" t="s">
        <v>115</v>
      </c>
      <c r="C5" s="108" t="s">
        <v>52</v>
      </c>
      <c r="D5" s="109"/>
      <c r="E5" s="109">
        <v>13</v>
      </c>
      <c r="F5" s="109">
        <v>11</v>
      </c>
      <c r="G5" s="109">
        <v>16</v>
      </c>
      <c r="H5" s="109">
        <f t="shared" ref="H5:H13" si="0">E5+F5+G5</f>
        <v>40</v>
      </c>
      <c r="I5" s="7"/>
      <c r="J5" s="7"/>
      <c r="K5" s="7"/>
      <c r="L5" s="7"/>
      <c r="M5" s="7"/>
      <c r="N5" s="7"/>
    </row>
    <row r="6" ht="33" customHeight="1" spans="1:14">
      <c r="A6" s="108">
        <v>2</v>
      </c>
      <c r="B6" s="108"/>
      <c r="C6" s="108" t="s">
        <v>55</v>
      </c>
      <c r="D6" s="109"/>
      <c r="E6" s="109">
        <v>6</v>
      </c>
      <c r="F6" s="109">
        <v>4.51807228915663</v>
      </c>
      <c r="G6" s="109">
        <v>7.0117728531856</v>
      </c>
      <c r="H6" s="109">
        <f t="shared" si="0"/>
        <v>17.5298451423422</v>
      </c>
      <c r="I6" s="7"/>
      <c r="J6" s="7"/>
      <c r="K6" s="7"/>
      <c r="L6" s="7"/>
      <c r="M6" s="7"/>
      <c r="N6" s="7"/>
    </row>
    <row r="7" ht="33" customHeight="1" spans="1:14">
      <c r="A7" s="108">
        <v>3</v>
      </c>
      <c r="B7" s="108"/>
      <c r="C7" s="108" t="s">
        <v>57</v>
      </c>
      <c r="D7" s="109"/>
      <c r="E7" s="109">
        <v>7</v>
      </c>
      <c r="F7" s="109">
        <v>6</v>
      </c>
      <c r="G7" s="109">
        <v>9</v>
      </c>
      <c r="H7" s="109">
        <f t="shared" si="0"/>
        <v>22</v>
      </c>
      <c r="I7" s="7"/>
      <c r="J7" s="7"/>
      <c r="K7" s="7"/>
      <c r="L7" s="7"/>
      <c r="M7" s="7"/>
      <c r="N7" s="7"/>
    </row>
    <row r="8" ht="33" customHeight="1" spans="1:14">
      <c r="A8" s="108">
        <v>4</v>
      </c>
      <c r="B8" s="108"/>
      <c r="C8" s="108" t="s">
        <v>58</v>
      </c>
      <c r="D8" s="109"/>
      <c r="E8" s="109">
        <v>6</v>
      </c>
      <c r="F8" s="109">
        <v>4.51807228915663</v>
      </c>
      <c r="G8" s="109">
        <v>7.0117728531856</v>
      </c>
      <c r="H8" s="109">
        <f t="shared" si="0"/>
        <v>17.5298451423422</v>
      </c>
      <c r="I8" s="7"/>
      <c r="J8" s="7"/>
      <c r="K8" s="7"/>
      <c r="L8" s="7"/>
      <c r="M8" s="7"/>
      <c r="N8" s="7"/>
    </row>
    <row r="9" ht="33" customHeight="1" spans="1:14">
      <c r="A9" s="108">
        <v>5</v>
      </c>
      <c r="B9" s="108"/>
      <c r="C9" s="108" t="s">
        <v>60</v>
      </c>
      <c r="D9" s="109"/>
      <c r="E9" s="109">
        <v>6.10583446404342</v>
      </c>
      <c r="F9" s="109">
        <v>5.02008032128514</v>
      </c>
      <c r="G9" s="109">
        <v>7</v>
      </c>
      <c r="H9" s="109">
        <f t="shared" si="0"/>
        <v>18.1259147853286</v>
      </c>
      <c r="I9" s="7"/>
      <c r="J9" s="7"/>
      <c r="K9" s="7"/>
      <c r="L9" s="7"/>
      <c r="M9" s="7"/>
      <c r="N9" s="7"/>
    </row>
    <row r="10" ht="33" customHeight="1" spans="1:14">
      <c r="A10" s="108">
        <v>6</v>
      </c>
      <c r="B10" s="108"/>
      <c r="C10" s="108" t="s">
        <v>62</v>
      </c>
      <c r="D10" s="109"/>
      <c r="E10" s="109">
        <v>7.3270013568521</v>
      </c>
      <c r="F10" s="109">
        <v>6.02409638554217</v>
      </c>
      <c r="G10" s="109">
        <v>8</v>
      </c>
      <c r="H10" s="109">
        <f t="shared" si="0"/>
        <v>21.3510977423943</v>
      </c>
      <c r="I10" s="7"/>
      <c r="J10" s="7"/>
      <c r="K10" s="7"/>
      <c r="L10" s="7"/>
      <c r="M10" s="7"/>
      <c r="N10" s="7"/>
    </row>
    <row r="11" ht="33" customHeight="1" spans="1:14">
      <c r="A11" s="108">
        <v>7</v>
      </c>
      <c r="B11" s="108"/>
      <c r="C11" s="108" t="s">
        <v>63</v>
      </c>
      <c r="D11" s="109"/>
      <c r="E11" s="109">
        <v>7.3270013568521</v>
      </c>
      <c r="F11" s="109">
        <v>6.02409638554217</v>
      </c>
      <c r="G11" s="109">
        <v>8</v>
      </c>
      <c r="H11" s="109">
        <f t="shared" si="0"/>
        <v>21.3510977423943</v>
      </c>
      <c r="I11" s="7"/>
      <c r="J11" s="7"/>
      <c r="K11" s="7"/>
      <c r="L11" s="7"/>
      <c r="M11" s="7"/>
      <c r="N11" s="7"/>
    </row>
    <row r="12" ht="33" customHeight="1" spans="1:14">
      <c r="A12" s="108">
        <v>8</v>
      </c>
      <c r="B12" s="108"/>
      <c r="C12" s="108" t="s">
        <v>65</v>
      </c>
      <c r="D12" s="109"/>
      <c r="E12" s="109">
        <v>5</v>
      </c>
      <c r="F12" s="109">
        <v>5.12048192771084</v>
      </c>
      <c r="G12" s="109">
        <v>7.94667590027701</v>
      </c>
      <c r="H12" s="109">
        <f t="shared" si="0"/>
        <v>18.0671578279879</v>
      </c>
      <c r="I12" s="7"/>
      <c r="J12" s="7"/>
      <c r="K12" s="7"/>
      <c r="L12" s="7"/>
      <c r="M12" s="7"/>
      <c r="N12" s="7"/>
    </row>
    <row r="13" ht="33" customHeight="1" spans="1:14">
      <c r="A13" s="108">
        <v>9</v>
      </c>
      <c r="B13" s="108"/>
      <c r="C13" s="108" t="s">
        <v>67</v>
      </c>
      <c r="D13" s="109"/>
      <c r="E13" s="109">
        <v>4.39620081411126</v>
      </c>
      <c r="F13" s="109">
        <v>3.6144578313253</v>
      </c>
      <c r="G13" s="109">
        <v>5</v>
      </c>
      <c r="H13" s="109">
        <f t="shared" si="0"/>
        <v>13.0106586454366</v>
      </c>
      <c r="I13" s="7"/>
      <c r="J13" s="7"/>
      <c r="K13" s="7"/>
      <c r="L13" s="7"/>
      <c r="M13" s="7"/>
      <c r="N13" s="7"/>
    </row>
    <row r="14" ht="33" customHeight="1" spans="1:14">
      <c r="A14" s="108">
        <v>10</v>
      </c>
      <c r="B14" s="108"/>
      <c r="C14" s="108" t="s">
        <v>116</v>
      </c>
      <c r="D14" s="109"/>
      <c r="E14" s="109">
        <v>6.71641791044776</v>
      </c>
      <c r="F14" s="109">
        <v>5.52208835341365</v>
      </c>
      <c r="G14" s="109">
        <v>8</v>
      </c>
      <c r="H14" s="109">
        <v>21</v>
      </c>
      <c r="I14" s="7"/>
      <c r="J14" s="7"/>
      <c r="K14" s="7"/>
      <c r="L14" s="7"/>
      <c r="M14" s="7"/>
      <c r="N14" s="7"/>
    </row>
    <row r="15" ht="33" customHeight="1" spans="1:14">
      <c r="A15" s="108">
        <v>11</v>
      </c>
      <c r="B15" s="108"/>
      <c r="C15" s="108" t="s">
        <v>117</v>
      </c>
      <c r="D15" s="109"/>
      <c r="E15" s="109">
        <v>6.10583446404342</v>
      </c>
      <c r="F15" s="109">
        <v>5.02008032128514</v>
      </c>
      <c r="G15" s="109">
        <v>8</v>
      </c>
      <c r="H15" s="109">
        <f>E15+F15+G15</f>
        <v>19.1259147853286</v>
      </c>
      <c r="I15" s="7"/>
      <c r="J15" s="7"/>
      <c r="K15" s="7"/>
      <c r="L15" s="7"/>
      <c r="M15" s="7"/>
      <c r="N15" s="7"/>
    </row>
    <row r="16" ht="26.1" customHeight="1" spans="1:14">
      <c r="A16" s="108" t="s">
        <v>51</v>
      </c>
      <c r="B16" s="108"/>
      <c r="C16" s="108"/>
      <c r="D16" s="108"/>
      <c r="E16" s="109">
        <f>SUM(E5:E15)</f>
        <v>74.9782903663501</v>
      </c>
      <c r="F16" s="109">
        <f>SUM(F5:F15)</f>
        <v>62.3815261044177</v>
      </c>
      <c r="G16" s="109">
        <f>SUM(G5:G15)</f>
        <v>90.9702216066482</v>
      </c>
      <c r="H16" s="109"/>
      <c r="I16" s="7"/>
      <c r="J16" s="7"/>
      <c r="K16" s="7"/>
      <c r="L16" s="7"/>
      <c r="M16" s="7"/>
      <c r="N16" s="7"/>
    </row>
    <row r="17" ht="33" customHeight="1" spans="1:14">
      <c r="A17" s="108">
        <v>12</v>
      </c>
      <c r="B17" s="108" t="s">
        <v>8</v>
      </c>
      <c r="C17" s="108" t="s">
        <v>89</v>
      </c>
      <c r="D17" s="109">
        <v>108</v>
      </c>
      <c r="E17" s="109">
        <v>9.15875169606513</v>
      </c>
      <c r="F17" s="109">
        <v>7</v>
      </c>
      <c r="G17" s="109"/>
      <c r="H17" s="109"/>
      <c r="I17" s="7"/>
      <c r="J17" s="7"/>
      <c r="K17" s="7"/>
      <c r="L17" s="7"/>
      <c r="M17" s="7"/>
      <c r="N17" s="7"/>
    </row>
    <row r="18" ht="33" customHeight="1" spans="1:14">
      <c r="A18" s="108">
        <v>13</v>
      </c>
      <c r="B18" s="108" t="s">
        <v>10</v>
      </c>
      <c r="C18" s="108" t="s">
        <v>118</v>
      </c>
      <c r="D18" s="108">
        <v>75</v>
      </c>
      <c r="E18" s="109">
        <v>6.10583446404342</v>
      </c>
      <c r="F18" s="109"/>
      <c r="G18" s="109">
        <v>8</v>
      </c>
      <c r="H18" s="109"/>
      <c r="I18" s="7"/>
      <c r="J18" s="7"/>
      <c r="K18" s="7"/>
      <c r="L18" s="7"/>
      <c r="M18" s="7"/>
      <c r="N18" s="7"/>
    </row>
    <row r="19" ht="33" customHeight="1" spans="1:14">
      <c r="A19" s="108">
        <v>14</v>
      </c>
      <c r="B19" s="108" t="s">
        <v>12</v>
      </c>
      <c r="C19" s="108" t="s">
        <v>119</v>
      </c>
      <c r="D19" s="108">
        <v>90</v>
      </c>
      <c r="E19" s="110"/>
      <c r="F19" s="109">
        <v>6.02409638554217</v>
      </c>
      <c r="G19" s="109">
        <v>9.34903047091413</v>
      </c>
      <c r="H19" s="109"/>
      <c r="I19" s="7"/>
      <c r="J19" s="7"/>
      <c r="K19" s="7"/>
      <c r="L19" s="7"/>
      <c r="M19" s="7"/>
      <c r="N19" s="7"/>
    </row>
    <row r="20" ht="24.95" customHeight="1" spans="1:8">
      <c r="A20" s="111" t="s">
        <v>24</v>
      </c>
      <c r="B20" s="111"/>
      <c r="C20" s="111"/>
      <c r="D20" s="112">
        <v>273</v>
      </c>
      <c r="E20" s="112">
        <f>SUM(E16:E19)</f>
        <v>90.2428765264586</v>
      </c>
      <c r="F20" s="112">
        <f>SUM(F16:F19)</f>
        <v>75.4056224899598</v>
      </c>
      <c r="G20" s="112">
        <f>SUM(G16:G19)</f>
        <v>108.319252077562</v>
      </c>
      <c r="H20" s="111"/>
    </row>
  </sheetData>
  <mergeCells count="5">
    <mergeCell ref="A1:C1"/>
    <mergeCell ref="A2:H2"/>
    <mergeCell ref="A16:D16"/>
    <mergeCell ref="A20:C20"/>
    <mergeCell ref="B5:B15"/>
  </mergeCells>
  <pageMargins left="0.472163215396911" right="0.433279163255466" top="0.708244776162576" bottom="0.157619191436317" header="0.0784624162621386" footer="0.2360816076984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view="pageBreakPreview" zoomScaleNormal="100" workbookViewId="0">
      <selection activeCell="E18" sqref="E18:E19"/>
    </sheetView>
  </sheetViews>
  <sheetFormatPr defaultColWidth="9" defaultRowHeight="13.5"/>
  <cols>
    <col min="1" max="1" width="9.5" customWidth="1"/>
    <col min="2" max="2" width="16.1333333333333" customWidth="1"/>
    <col min="3" max="3" width="12.5" customWidth="1"/>
    <col min="4" max="4" width="8.25" customWidth="1"/>
    <col min="5" max="5" width="15" customWidth="1"/>
    <col min="7" max="7" width="9.88333333333333" customWidth="1"/>
    <col min="8" max="8" width="23.5" customWidth="1"/>
    <col min="260" max="260" width="9.5" customWidth="1"/>
    <col min="261" max="261" width="17" customWidth="1"/>
    <col min="262" max="262" width="20.3833333333333" customWidth="1"/>
    <col min="263" max="263" width="17.75" customWidth="1"/>
    <col min="264" max="264" width="22.3833333333333" customWidth="1"/>
    <col min="516" max="516" width="9.5" customWidth="1"/>
    <col min="517" max="517" width="17" customWidth="1"/>
    <col min="518" max="518" width="20.3833333333333" customWidth="1"/>
    <col min="519" max="519" width="17.75" customWidth="1"/>
    <col min="520" max="520" width="22.3833333333333" customWidth="1"/>
    <col min="772" max="772" width="9.5" customWidth="1"/>
    <col min="773" max="773" width="17" customWidth="1"/>
    <col min="774" max="774" width="20.3833333333333" customWidth="1"/>
    <col min="775" max="775" width="17.75" customWidth="1"/>
    <col min="776" max="776" width="22.3833333333333" customWidth="1"/>
    <col min="1028" max="1028" width="9.5" customWidth="1"/>
    <col min="1029" max="1029" width="17" customWidth="1"/>
    <col min="1030" max="1030" width="20.3833333333333" customWidth="1"/>
    <col min="1031" max="1031" width="17.75" customWidth="1"/>
    <col min="1032" max="1032" width="22.3833333333333" customWidth="1"/>
    <col min="1284" max="1284" width="9.5" customWidth="1"/>
    <col min="1285" max="1285" width="17" customWidth="1"/>
    <col min="1286" max="1286" width="20.3833333333333" customWidth="1"/>
    <col min="1287" max="1287" width="17.75" customWidth="1"/>
    <col min="1288" max="1288" width="22.3833333333333" customWidth="1"/>
    <col min="1540" max="1540" width="9.5" customWidth="1"/>
    <col min="1541" max="1541" width="17" customWidth="1"/>
    <col min="1542" max="1542" width="20.3833333333333" customWidth="1"/>
    <col min="1543" max="1543" width="17.75" customWidth="1"/>
    <col min="1544" max="1544" width="22.3833333333333" customWidth="1"/>
    <col min="1796" max="1796" width="9.5" customWidth="1"/>
    <col min="1797" max="1797" width="17" customWidth="1"/>
    <col min="1798" max="1798" width="20.3833333333333" customWidth="1"/>
    <col min="1799" max="1799" width="17.75" customWidth="1"/>
    <col min="1800" max="1800" width="22.3833333333333" customWidth="1"/>
    <col min="2052" max="2052" width="9.5" customWidth="1"/>
    <col min="2053" max="2053" width="17" customWidth="1"/>
    <col min="2054" max="2054" width="20.3833333333333" customWidth="1"/>
    <col min="2055" max="2055" width="17.75" customWidth="1"/>
    <col min="2056" max="2056" width="22.3833333333333" customWidth="1"/>
    <col min="2308" max="2308" width="9.5" customWidth="1"/>
    <col min="2309" max="2309" width="17" customWidth="1"/>
    <col min="2310" max="2310" width="20.3833333333333" customWidth="1"/>
    <col min="2311" max="2311" width="17.75" customWidth="1"/>
    <col min="2312" max="2312" width="22.3833333333333" customWidth="1"/>
    <col min="2564" max="2564" width="9.5" customWidth="1"/>
    <col min="2565" max="2565" width="17" customWidth="1"/>
    <col min="2566" max="2566" width="20.3833333333333" customWidth="1"/>
    <col min="2567" max="2567" width="17.75" customWidth="1"/>
    <col min="2568" max="2568" width="22.3833333333333" customWidth="1"/>
    <col min="2820" max="2820" width="9.5" customWidth="1"/>
    <col min="2821" max="2821" width="17" customWidth="1"/>
    <col min="2822" max="2822" width="20.3833333333333" customWidth="1"/>
    <col min="2823" max="2823" width="17.75" customWidth="1"/>
    <col min="2824" max="2824" width="22.3833333333333" customWidth="1"/>
    <col min="3076" max="3076" width="9.5" customWidth="1"/>
    <col min="3077" max="3077" width="17" customWidth="1"/>
    <col min="3078" max="3078" width="20.3833333333333" customWidth="1"/>
    <col min="3079" max="3079" width="17.75" customWidth="1"/>
    <col min="3080" max="3080" width="22.3833333333333" customWidth="1"/>
    <col min="3332" max="3332" width="9.5" customWidth="1"/>
    <col min="3333" max="3333" width="17" customWidth="1"/>
    <col min="3334" max="3334" width="20.3833333333333" customWidth="1"/>
    <col min="3335" max="3335" width="17.75" customWidth="1"/>
    <col min="3336" max="3336" width="22.3833333333333" customWidth="1"/>
    <col min="3588" max="3588" width="9.5" customWidth="1"/>
    <col min="3589" max="3589" width="17" customWidth="1"/>
    <col min="3590" max="3590" width="20.3833333333333" customWidth="1"/>
    <col min="3591" max="3591" width="17.75" customWidth="1"/>
    <col min="3592" max="3592" width="22.3833333333333" customWidth="1"/>
    <col min="3844" max="3844" width="9.5" customWidth="1"/>
    <col min="3845" max="3845" width="17" customWidth="1"/>
    <col min="3846" max="3846" width="20.3833333333333" customWidth="1"/>
    <col min="3847" max="3847" width="17.75" customWidth="1"/>
    <col min="3848" max="3848" width="22.3833333333333" customWidth="1"/>
    <col min="4100" max="4100" width="9.5" customWidth="1"/>
    <col min="4101" max="4101" width="17" customWidth="1"/>
    <col min="4102" max="4102" width="20.3833333333333" customWidth="1"/>
    <col min="4103" max="4103" width="17.75" customWidth="1"/>
    <col min="4104" max="4104" width="22.3833333333333" customWidth="1"/>
    <col min="4356" max="4356" width="9.5" customWidth="1"/>
    <col min="4357" max="4357" width="17" customWidth="1"/>
    <col min="4358" max="4358" width="20.3833333333333" customWidth="1"/>
    <col min="4359" max="4359" width="17.75" customWidth="1"/>
    <col min="4360" max="4360" width="22.3833333333333" customWidth="1"/>
    <col min="4612" max="4612" width="9.5" customWidth="1"/>
    <col min="4613" max="4613" width="17" customWidth="1"/>
    <col min="4614" max="4614" width="20.3833333333333" customWidth="1"/>
    <col min="4615" max="4615" width="17.75" customWidth="1"/>
    <col min="4616" max="4616" width="22.3833333333333" customWidth="1"/>
    <col min="4868" max="4868" width="9.5" customWidth="1"/>
    <col min="4869" max="4869" width="17" customWidth="1"/>
    <col min="4870" max="4870" width="20.3833333333333" customWidth="1"/>
    <col min="4871" max="4871" width="17.75" customWidth="1"/>
    <col min="4872" max="4872" width="22.3833333333333" customWidth="1"/>
    <col min="5124" max="5124" width="9.5" customWidth="1"/>
    <col min="5125" max="5125" width="17" customWidth="1"/>
    <col min="5126" max="5126" width="20.3833333333333" customWidth="1"/>
    <col min="5127" max="5127" width="17.75" customWidth="1"/>
    <col min="5128" max="5128" width="22.3833333333333" customWidth="1"/>
    <col min="5380" max="5380" width="9.5" customWidth="1"/>
    <col min="5381" max="5381" width="17" customWidth="1"/>
    <col min="5382" max="5382" width="20.3833333333333" customWidth="1"/>
    <col min="5383" max="5383" width="17.75" customWidth="1"/>
    <col min="5384" max="5384" width="22.3833333333333" customWidth="1"/>
    <col min="5636" max="5636" width="9.5" customWidth="1"/>
    <col min="5637" max="5637" width="17" customWidth="1"/>
    <col min="5638" max="5638" width="20.3833333333333" customWidth="1"/>
    <col min="5639" max="5639" width="17.75" customWidth="1"/>
    <col min="5640" max="5640" width="22.3833333333333" customWidth="1"/>
    <col min="5892" max="5892" width="9.5" customWidth="1"/>
    <col min="5893" max="5893" width="17" customWidth="1"/>
    <col min="5894" max="5894" width="20.3833333333333" customWidth="1"/>
    <col min="5895" max="5895" width="17.75" customWidth="1"/>
    <col min="5896" max="5896" width="22.3833333333333" customWidth="1"/>
    <col min="6148" max="6148" width="9.5" customWidth="1"/>
    <col min="6149" max="6149" width="17" customWidth="1"/>
    <col min="6150" max="6150" width="20.3833333333333" customWidth="1"/>
    <col min="6151" max="6151" width="17.75" customWidth="1"/>
    <col min="6152" max="6152" width="22.3833333333333" customWidth="1"/>
    <col min="6404" max="6404" width="9.5" customWidth="1"/>
    <col min="6405" max="6405" width="17" customWidth="1"/>
    <col min="6406" max="6406" width="20.3833333333333" customWidth="1"/>
    <col min="6407" max="6407" width="17.75" customWidth="1"/>
    <col min="6408" max="6408" width="22.3833333333333" customWidth="1"/>
    <col min="6660" max="6660" width="9.5" customWidth="1"/>
    <col min="6661" max="6661" width="17" customWidth="1"/>
    <col min="6662" max="6662" width="20.3833333333333" customWidth="1"/>
    <col min="6663" max="6663" width="17.75" customWidth="1"/>
    <col min="6664" max="6664" width="22.3833333333333" customWidth="1"/>
    <col min="6916" max="6916" width="9.5" customWidth="1"/>
    <col min="6917" max="6917" width="17" customWidth="1"/>
    <col min="6918" max="6918" width="20.3833333333333" customWidth="1"/>
    <col min="6919" max="6919" width="17.75" customWidth="1"/>
    <col min="6920" max="6920" width="22.3833333333333" customWidth="1"/>
    <col min="7172" max="7172" width="9.5" customWidth="1"/>
    <col min="7173" max="7173" width="17" customWidth="1"/>
    <col min="7174" max="7174" width="20.3833333333333" customWidth="1"/>
    <col min="7175" max="7175" width="17.75" customWidth="1"/>
    <col min="7176" max="7176" width="22.3833333333333" customWidth="1"/>
    <col min="7428" max="7428" width="9.5" customWidth="1"/>
    <col min="7429" max="7429" width="17" customWidth="1"/>
    <col min="7430" max="7430" width="20.3833333333333" customWidth="1"/>
    <col min="7431" max="7431" width="17.75" customWidth="1"/>
    <col min="7432" max="7432" width="22.3833333333333" customWidth="1"/>
    <col min="7684" max="7684" width="9.5" customWidth="1"/>
    <col min="7685" max="7685" width="17" customWidth="1"/>
    <col min="7686" max="7686" width="20.3833333333333" customWidth="1"/>
    <col min="7687" max="7687" width="17.75" customWidth="1"/>
    <col min="7688" max="7688" width="22.3833333333333" customWidth="1"/>
    <col min="7940" max="7940" width="9.5" customWidth="1"/>
    <col min="7941" max="7941" width="17" customWidth="1"/>
    <col min="7942" max="7942" width="20.3833333333333" customWidth="1"/>
    <col min="7943" max="7943" width="17.75" customWidth="1"/>
    <col min="7944" max="7944" width="22.3833333333333" customWidth="1"/>
    <col min="8196" max="8196" width="9.5" customWidth="1"/>
    <col min="8197" max="8197" width="17" customWidth="1"/>
    <col min="8198" max="8198" width="20.3833333333333" customWidth="1"/>
    <col min="8199" max="8199" width="17.75" customWidth="1"/>
    <col min="8200" max="8200" width="22.3833333333333" customWidth="1"/>
    <col min="8452" max="8452" width="9.5" customWidth="1"/>
    <col min="8453" max="8453" width="17" customWidth="1"/>
    <col min="8454" max="8454" width="20.3833333333333" customWidth="1"/>
    <col min="8455" max="8455" width="17.75" customWidth="1"/>
    <col min="8456" max="8456" width="22.3833333333333" customWidth="1"/>
    <col min="8708" max="8708" width="9.5" customWidth="1"/>
    <col min="8709" max="8709" width="17" customWidth="1"/>
    <col min="8710" max="8710" width="20.3833333333333" customWidth="1"/>
    <col min="8711" max="8711" width="17.75" customWidth="1"/>
    <col min="8712" max="8712" width="22.3833333333333" customWidth="1"/>
    <col min="8964" max="8964" width="9.5" customWidth="1"/>
    <col min="8965" max="8965" width="17" customWidth="1"/>
    <col min="8966" max="8966" width="20.3833333333333" customWidth="1"/>
    <col min="8967" max="8967" width="17.75" customWidth="1"/>
    <col min="8968" max="8968" width="22.3833333333333" customWidth="1"/>
    <col min="9220" max="9220" width="9.5" customWidth="1"/>
    <col min="9221" max="9221" width="17" customWidth="1"/>
    <col min="9222" max="9222" width="20.3833333333333" customWidth="1"/>
    <col min="9223" max="9223" width="17.75" customWidth="1"/>
    <col min="9224" max="9224" width="22.3833333333333" customWidth="1"/>
    <col min="9476" max="9476" width="9.5" customWidth="1"/>
    <col min="9477" max="9477" width="17" customWidth="1"/>
    <col min="9478" max="9478" width="20.3833333333333" customWidth="1"/>
    <col min="9479" max="9479" width="17.75" customWidth="1"/>
    <col min="9480" max="9480" width="22.3833333333333" customWidth="1"/>
    <col min="9732" max="9732" width="9.5" customWidth="1"/>
    <col min="9733" max="9733" width="17" customWidth="1"/>
    <col min="9734" max="9734" width="20.3833333333333" customWidth="1"/>
    <col min="9735" max="9735" width="17.75" customWidth="1"/>
    <col min="9736" max="9736" width="22.3833333333333" customWidth="1"/>
    <col min="9988" max="9988" width="9.5" customWidth="1"/>
    <col min="9989" max="9989" width="17" customWidth="1"/>
    <col min="9990" max="9990" width="20.3833333333333" customWidth="1"/>
    <col min="9991" max="9991" width="17.75" customWidth="1"/>
    <col min="9992" max="9992" width="22.3833333333333" customWidth="1"/>
    <col min="10244" max="10244" width="9.5" customWidth="1"/>
    <col min="10245" max="10245" width="17" customWidth="1"/>
    <col min="10246" max="10246" width="20.3833333333333" customWidth="1"/>
    <col min="10247" max="10247" width="17.75" customWidth="1"/>
    <col min="10248" max="10248" width="22.3833333333333" customWidth="1"/>
    <col min="10500" max="10500" width="9.5" customWidth="1"/>
    <col min="10501" max="10501" width="17" customWidth="1"/>
    <col min="10502" max="10502" width="20.3833333333333" customWidth="1"/>
    <col min="10503" max="10503" width="17.75" customWidth="1"/>
    <col min="10504" max="10504" width="22.3833333333333" customWidth="1"/>
    <col min="10756" max="10756" width="9.5" customWidth="1"/>
    <col min="10757" max="10757" width="17" customWidth="1"/>
    <col min="10758" max="10758" width="20.3833333333333" customWidth="1"/>
    <col min="10759" max="10759" width="17.75" customWidth="1"/>
    <col min="10760" max="10760" width="22.3833333333333" customWidth="1"/>
    <col min="11012" max="11012" width="9.5" customWidth="1"/>
    <col min="11013" max="11013" width="17" customWidth="1"/>
    <col min="11014" max="11014" width="20.3833333333333" customWidth="1"/>
    <col min="11015" max="11015" width="17.75" customWidth="1"/>
    <col min="11016" max="11016" width="22.3833333333333" customWidth="1"/>
    <col min="11268" max="11268" width="9.5" customWidth="1"/>
    <col min="11269" max="11269" width="17" customWidth="1"/>
    <col min="11270" max="11270" width="20.3833333333333" customWidth="1"/>
    <col min="11271" max="11271" width="17.75" customWidth="1"/>
    <col min="11272" max="11272" width="22.3833333333333" customWidth="1"/>
    <col min="11524" max="11524" width="9.5" customWidth="1"/>
    <col min="11525" max="11525" width="17" customWidth="1"/>
    <col min="11526" max="11526" width="20.3833333333333" customWidth="1"/>
    <col min="11527" max="11527" width="17.75" customWidth="1"/>
    <col min="11528" max="11528" width="22.3833333333333" customWidth="1"/>
    <col min="11780" max="11780" width="9.5" customWidth="1"/>
    <col min="11781" max="11781" width="17" customWidth="1"/>
    <col min="11782" max="11782" width="20.3833333333333" customWidth="1"/>
    <col min="11783" max="11783" width="17.75" customWidth="1"/>
    <col min="11784" max="11784" width="22.3833333333333" customWidth="1"/>
    <col min="12036" max="12036" width="9.5" customWidth="1"/>
    <col min="12037" max="12037" width="17" customWidth="1"/>
    <col min="12038" max="12038" width="20.3833333333333" customWidth="1"/>
    <col min="12039" max="12039" width="17.75" customWidth="1"/>
    <col min="12040" max="12040" width="22.3833333333333" customWidth="1"/>
    <col min="12292" max="12292" width="9.5" customWidth="1"/>
    <col min="12293" max="12293" width="17" customWidth="1"/>
    <col min="12294" max="12294" width="20.3833333333333" customWidth="1"/>
    <col min="12295" max="12295" width="17.75" customWidth="1"/>
    <col min="12296" max="12296" width="22.3833333333333" customWidth="1"/>
    <col min="12548" max="12548" width="9.5" customWidth="1"/>
    <col min="12549" max="12549" width="17" customWidth="1"/>
    <col min="12550" max="12550" width="20.3833333333333" customWidth="1"/>
    <col min="12551" max="12551" width="17.75" customWidth="1"/>
    <col min="12552" max="12552" width="22.3833333333333" customWidth="1"/>
    <col min="12804" max="12804" width="9.5" customWidth="1"/>
    <col min="12805" max="12805" width="17" customWidth="1"/>
    <col min="12806" max="12806" width="20.3833333333333" customWidth="1"/>
    <col min="12807" max="12807" width="17.75" customWidth="1"/>
    <col min="12808" max="12808" width="22.3833333333333" customWidth="1"/>
    <col min="13060" max="13060" width="9.5" customWidth="1"/>
    <col min="13061" max="13061" width="17" customWidth="1"/>
    <col min="13062" max="13062" width="20.3833333333333" customWidth="1"/>
    <col min="13063" max="13063" width="17.75" customWidth="1"/>
    <col min="13064" max="13064" width="22.3833333333333" customWidth="1"/>
    <col min="13316" max="13316" width="9.5" customWidth="1"/>
    <col min="13317" max="13317" width="17" customWidth="1"/>
    <col min="13318" max="13318" width="20.3833333333333" customWidth="1"/>
    <col min="13319" max="13319" width="17.75" customWidth="1"/>
    <col min="13320" max="13320" width="22.3833333333333" customWidth="1"/>
    <col min="13572" max="13572" width="9.5" customWidth="1"/>
    <col min="13573" max="13573" width="17" customWidth="1"/>
    <col min="13574" max="13574" width="20.3833333333333" customWidth="1"/>
    <col min="13575" max="13575" width="17.75" customWidth="1"/>
    <col min="13576" max="13576" width="22.3833333333333" customWidth="1"/>
    <col min="13828" max="13828" width="9.5" customWidth="1"/>
    <col min="13829" max="13829" width="17" customWidth="1"/>
    <col min="13830" max="13830" width="20.3833333333333" customWidth="1"/>
    <col min="13831" max="13831" width="17.75" customWidth="1"/>
    <col min="13832" max="13832" width="22.3833333333333" customWidth="1"/>
    <col min="14084" max="14084" width="9.5" customWidth="1"/>
    <col min="14085" max="14085" width="17" customWidth="1"/>
    <col min="14086" max="14086" width="20.3833333333333" customWidth="1"/>
    <col min="14087" max="14087" width="17.75" customWidth="1"/>
    <col min="14088" max="14088" width="22.3833333333333" customWidth="1"/>
    <col min="14340" max="14340" width="9.5" customWidth="1"/>
    <col min="14341" max="14341" width="17" customWidth="1"/>
    <col min="14342" max="14342" width="20.3833333333333" customWidth="1"/>
    <col min="14343" max="14343" width="17.75" customWidth="1"/>
    <col min="14344" max="14344" width="22.3833333333333" customWidth="1"/>
    <col min="14596" max="14596" width="9.5" customWidth="1"/>
    <col min="14597" max="14597" width="17" customWidth="1"/>
    <col min="14598" max="14598" width="20.3833333333333" customWidth="1"/>
    <col min="14599" max="14599" width="17.75" customWidth="1"/>
    <col min="14600" max="14600" width="22.3833333333333" customWidth="1"/>
    <col min="14852" max="14852" width="9.5" customWidth="1"/>
    <col min="14853" max="14853" width="17" customWidth="1"/>
    <col min="14854" max="14854" width="20.3833333333333" customWidth="1"/>
    <col min="14855" max="14855" width="17.75" customWidth="1"/>
    <col min="14856" max="14856" width="22.3833333333333" customWidth="1"/>
    <col min="15108" max="15108" width="9.5" customWidth="1"/>
    <col min="15109" max="15109" width="17" customWidth="1"/>
    <col min="15110" max="15110" width="20.3833333333333" customWidth="1"/>
    <col min="15111" max="15111" width="17.75" customWidth="1"/>
    <col min="15112" max="15112" width="22.3833333333333" customWidth="1"/>
    <col min="15364" max="15364" width="9.5" customWidth="1"/>
    <col min="15365" max="15365" width="17" customWidth="1"/>
    <col min="15366" max="15366" width="20.3833333333333" customWidth="1"/>
    <col min="15367" max="15367" width="17.75" customWidth="1"/>
    <col min="15368" max="15368" width="22.3833333333333" customWidth="1"/>
    <col min="15620" max="15620" width="9.5" customWidth="1"/>
    <col min="15621" max="15621" width="17" customWidth="1"/>
    <col min="15622" max="15622" width="20.3833333333333" customWidth="1"/>
    <col min="15623" max="15623" width="17.75" customWidth="1"/>
    <col min="15624" max="15624" width="22.3833333333333" customWidth="1"/>
    <col min="15876" max="15876" width="9.5" customWidth="1"/>
    <col min="15877" max="15877" width="17" customWidth="1"/>
    <col min="15878" max="15878" width="20.3833333333333" customWidth="1"/>
    <col min="15879" max="15879" width="17.75" customWidth="1"/>
    <col min="15880" max="15880" width="22.3833333333333" customWidth="1"/>
    <col min="16132" max="16132" width="9.5" customWidth="1"/>
    <col min="16133" max="16133" width="17" customWidth="1"/>
    <col min="16134" max="16134" width="20.3833333333333" customWidth="1"/>
    <col min="16135" max="16135" width="17.75" customWidth="1"/>
    <col min="16136" max="16136" width="22.3833333333333" customWidth="1"/>
  </cols>
  <sheetData>
    <row r="1" ht="17.25" customHeight="1" spans="1:8">
      <c r="A1" s="69" t="s">
        <v>120</v>
      </c>
      <c r="B1" s="70"/>
      <c r="C1" s="70"/>
      <c r="D1" s="70"/>
      <c r="E1" s="70"/>
      <c r="F1" s="70"/>
      <c r="G1" s="70"/>
      <c r="H1" s="70"/>
    </row>
    <row r="2" ht="23.1" customHeight="1" spans="1:19">
      <c r="A2" s="71" t="s">
        <v>121</v>
      </c>
      <c r="B2" s="71"/>
      <c r="C2" s="71"/>
      <c r="D2" s="71"/>
      <c r="E2" s="71"/>
      <c r="F2" s="71"/>
      <c r="G2" s="71"/>
      <c r="H2" s="7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ht="15.95" customHeight="1" spans="1:19">
      <c r="A3" s="72"/>
      <c r="B3" s="72"/>
      <c r="C3" s="72"/>
      <c r="D3" s="72"/>
      <c r="E3" s="72"/>
      <c r="F3" s="72"/>
      <c r="G3" s="72"/>
      <c r="H3" s="73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ht="40.5" customHeight="1" spans="1:8">
      <c r="A4" s="74" t="s">
        <v>122</v>
      </c>
      <c r="B4" s="4" t="s">
        <v>29</v>
      </c>
      <c r="C4" s="4"/>
      <c r="D4" s="4" t="s">
        <v>123</v>
      </c>
      <c r="E4" s="4" t="s">
        <v>124</v>
      </c>
      <c r="F4" s="4" t="s">
        <v>125</v>
      </c>
      <c r="G4" s="4" t="s">
        <v>126</v>
      </c>
      <c r="H4" s="75" t="s">
        <v>5</v>
      </c>
    </row>
    <row r="5" ht="34.5" customHeight="1" spans="1:11">
      <c r="A5" s="76" t="s">
        <v>115</v>
      </c>
      <c r="B5" s="5" t="s">
        <v>52</v>
      </c>
      <c r="C5" s="77" t="s">
        <v>127</v>
      </c>
      <c r="D5" s="78">
        <v>400</v>
      </c>
      <c r="E5" s="79" t="s">
        <v>128</v>
      </c>
      <c r="F5" s="79">
        <v>20</v>
      </c>
      <c r="G5" s="8" t="s">
        <v>129</v>
      </c>
      <c r="H5" s="5" t="s">
        <v>130</v>
      </c>
      <c r="I5" s="104"/>
      <c r="J5" s="104"/>
      <c r="K5" s="104"/>
    </row>
    <row r="6" ht="24.95" customHeight="1" spans="1:11">
      <c r="A6" s="80"/>
      <c r="B6" s="5"/>
      <c r="C6" s="77"/>
      <c r="D6" s="81"/>
      <c r="E6" s="79" t="s">
        <v>53</v>
      </c>
      <c r="F6" s="79">
        <v>180</v>
      </c>
      <c r="G6" s="8" t="s">
        <v>129</v>
      </c>
      <c r="H6" s="82"/>
      <c r="I6" s="104"/>
      <c r="J6" s="104"/>
      <c r="K6" s="104"/>
    </row>
    <row r="7" ht="24.95" customHeight="1" spans="1:11">
      <c r="A7" s="80"/>
      <c r="B7" s="5"/>
      <c r="C7" s="77"/>
      <c r="D7" s="81"/>
      <c r="E7" s="8" t="s">
        <v>32</v>
      </c>
      <c r="F7" s="8">
        <v>200</v>
      </c>
      <c r="G7" s="8" t="s">
        <v>131</v>
      </c>
      <c r="H7" s="83"/>
      <c r="I7" s="104"/>
      <c r="J7" s="104"/>
      <c r="K7" s="104"/>
    </row>
    <row r="8" ht="32.25" customHeight="1" spans="1:11">
      <c r="A8" s="80"/>
      <c r="B8" s="5"/>
      <c r="C8" s="5" t="s">
        <v>132</v>
      </c>
      <c r="D8" s="5">
        <v>100</v>
      </c>
      <c r="E8" s="5" t="s">
        <v>53</v>
      </c>
      <c r="F8" s="79">
        <v>50</v>
      </c>
      <c r="G8" s="8" t="s">
        <v>129</v>
      </c>
      <c r="H8" s="5" t="s">
        <v>133</v>
      </c>
      <c r="I8" s="104"/>
      <c r="J8" s="104"/>
      <c r="K8" s="104"/>
    </row>
    <row r="9" ht="24.95" customHeight="1" spans="1:11">
      <c r="A9" s="80"/>
      <c r="B9" s="5"/>
      <c r="C9" s="5"/>
      <c r="D9" s="5"/>
      <c r="E9" s="8" t="s">
        <v>32</v>
      </c>
      <c r="F9" s="79">
        <v>50</v>
      </c>
      <c r="G9" s="8" t="s">
        <v>131</v>
      </c>
      <c r="H9" s="83"/>
      <c r="I9" s="104"/>
      <c r="J9" s="104"/>
      <c r="K9" s="104"/>
    </row>
    <row r="10" ht="24.95" customHeight="1" spans="1:8">
      <c r="A10" s="80"/>
      <c r="B10" s="84" t="s">
        <v>57</v>
      </c>
      <c r="C10" s="5" t="s">
        <v>134</v>
      </c>
      <c r="D10" s="78">
        <v>200</v>
      </c>
      <c r="E10" s="79" t="s">
        <v>128</v>
      </c>
      <c r="F10" s="79">
        <v>60</v>
      </c>
      <c r="G10" s="8" t="s">
        <v>129</v>
      </c>
      <c r="H10" s="5" t="s">
        <v>135</v>
      </c>
    </row>
    <row r="11" ht="24.95" customHeight="1" spans="1:8">
      <c r="A11" s="80"/>
      <c r="B11" s="85"/>
      <c r="C11" s="5"/>
      <c r="D11" s="81"/>
      <c r="E11" s="79" t="s">
        <v>53</v>
      </c>
      <c r="F11" s="79">
        <v>140</v>
      </c>
      <c r="G11" s="8" t="s">
        <v>129</v>
      </c>
      <c r="H11" s="82"/>
    </row>
    <row r="12" ht="24.95" customHeight="1" spans="1:8">
      <c r="A12" s="80"/>
      <c r="B12" s="84" t="s">
        <v>58</v>
      </c>
      <c r="C12" s="86" t="s">
        <v>136</v>
      </c>
      <c r="D12" s="78">
        <v>200</v>
      </c>
      <c r="E12" s="8" t="s">
        <v>53</v>
      </c>
      <c r="F12" s="8">
        <v>100</v>
      </c>
      <c r="G12" s="8" t="s">
        <v>129</v>
      </c>
      <c r="H12" s="87"/>
    </row>
    <row r="13" ht="24.95" customHeight="1" spans="1:8">
      <c r="A13" s="80"/>
      <c r="B13" s="85"/>
      <c r="C13" s="86"/>
      <c r="D13" s="81"/>
      <c r="E13" s="8" t="s">
        <v>71</v>
      </c>
      <c r="F13" s="8">
        <v>50</v>
      </c>
      <c r="G13" s="8" t="s">
        <v>129</v>
      </c>
      <c r="H13" s="88"/>
    </row>
    <row r="14" ht="24.95" customHeight="1" spans="1:8">
      <c r="A14" s="80"/>
      <c r="B14" s="89"/>
      <c r="C14" s="90"/>
      <c r="D14" s="91"/>
      <c r="E14" s="8" t="s">
        <v>32</v>
      </c>
      <c r="F14" s="92">
        <v>50</v>
      </c>
      <c r="G14" s="8" t="s">
        <v>131</v>
      </c>
      <c r="H14" s="83"/>
    </row>
    <row r="15" ht="24.95" customHeight="1" spans="1:8">
      <c r="A15" s="80"/>
      <c r="B15" s="93" t="s">
        <v>67</v>
      </c>
      <c r="C15" s="94" t="s">
        <v>137</v>
      </c>
      <c r="D15" s="95">
        <v>250</v>
      </c>
      <c r="E15" s="8" t="s">
        <v>53</v>
      </c>
      <c r="F15" s="8">
        <v>80</v>
      </c>
      <c r="G15" s="8" t="s">
        <v>129</v>
      </c>
      <c r="H15" s="87"/>
    </row>
    <row r="16" ht="24.95" customHeight="1" spans="1:8">
      <c r="A16" s="80"/>
      <c r="B16" s="96"/>
      <c r="C16" s="97"/>
      <c r="D16" s="98"/>
      <c r="E16" s="8" t="s">
        <v>71</v>
      </c>
      <c r="F16" s="92">
        <v>120</v>
      </c>
      <c r="G16" s="8" t="s">
        <v>129</v>
      </c>
      <c r="H16" s="87"/>
    </row>
    <row r="17" ht="24.95" customHeight="1" spans="1:8">
      <c r="A17" s="80"/>
      <c r="B17" s="96"/>
      <c r="C17" s="99"/>
      <c r="D17" s="98"/>
      <c r="E17" s="8" t="s">
        <v>32</v>
      </c>
      <c r="F17" s="92">
        <v>50</v>
      </c>
      <c r="G17" s="8" t="s">
        <v>131</v>
      </c>
      <c r="H17" s="83"/>
    </row>
    <row r="18" ht="24.95" customHeight="1" spans="1:8">
      <c r="A18" s="80"/>
      <c r="B18" s="84" t="s">
        <v>65</v>
      </c>
      <c r="C18" s="100" t="s">
        <v>138</v>
      </c>
      <c r="D18" s="5">
        <v>300</v>
      </c>
      <c r="E18" s="8" t="s">
        <v>53</v>
      </c>
      <c r="F18" s="79">
        <v>200</v>
      </c>
      <c r="G18" s="8" t="s">
        <v>129</v>
      </c>
      <c r="H18" s="88"/>
    </row>
    <row r="19" ht="24.95" customHeight="1" spans="1:8">
      <c r="A19" s="80"/>
      <c r="B19" s="85"/>
      <c r="C19" s="101"/>
      <c r="D19" s="5"/>
      <c r="E19" s="8" t="s">
        <v>71</v>
      </c>
      <c r="F19" s="79">
        <v>50</v>
      </c>
      <c r="G19" s="8" t="s">
        <v>129</v>
      </c>
      <c r="H19" s="88"/>
    </row>
    <row r="20" ht="24.95" customHeight="1" spans="1:8">
      <c r="A20" s="80"/>
      <c r="B20" s="85"/>
      <c r="C20" s="102"/>
      <c r="D20" s="5"/>
      <c r="E20" s="8" t="s">
        <v>32</v>
      </c>
      <c r="F20" s="79">
        <v>50</v>
      </c>
      <c r="G20" s="8" t="s">
        <v>131</v>
      </c>
      <c r="H20" s="83"/>
    </row>
    <row r="21" ht="24.95" customHeight="1" spans="1:8">
      <c r="A21" s="80"/>
      <c r="B21" s="85"/>
      <c r="C21" s="90" t="s">
        <v>139</v>
      </c>
      <c r="D21" s="5">
        <v>50</v>
      </c>
      <c r="E21" s="8" t="s">
        <v>32</v>
      </c>
      <c r="F21" s="79">
        <v>50</v>
      </c>
      <c r="G21" s="8" t="s">
        <v>131</v>
      </c>
      <c r="H21" s="83"/>
    </row>
    <row r="22" ht="24.95" customHeight="1" spans="1:8">
      <c r="A22" s="80"/>
      <c r="B22" s="85"/>
      <c r="C22" s="90" t="s">
        <v>140</v>
      </c>
      <c r="D22" s="5">
        <v>50</v>
      </c>
      <c r="E22" s="8" t="s">
        <v>32</v>
      </c>
      <c r="F22" s="79">
        <v>50</v>
      </c>
      <c r="G22" s="8" t="s">
        <v>131</v>
      </c>
      <c r="H22" s="83"/>
    </row>
    <row r="23" ht="24.95" customHeight="1" spans="1:8">
      <c r="A23" s="80"/>
      <c r="B23" s="84" t="s">
        <v>55</v>
      </c>
      <c r="C23" s="86" t="s">
        <v>132</v>
      </c>
      <c r="D23" s="81">
        <v>200</v>
      </c>
      <c r="E23" s="99" t="s">
        <v>53</v>
      </c>
      <c r="F23" s="79">
        <v>80</v>
      </c>
      <c r="G23" s="8" t="s">
        <v>129</v>
      </c>
      <c r="H23" s="82"/>
    </row>
    <row r="24" ht="24.95" customHeight="1" spans="1:8">
      <c r="A24" s="80"/>
      <c r="B24" s="85"/>
      <c r="C24" s="90"/>
      <c r="D24" s="91"/>
      <c r="E24" s="8" t="s">
        <v>71</v>
      </c>
      <c r="F24" s="79">
        <v>120</v>
      </c>
      <c r="G24" s="8" t="s">
        <v>129</v>
      </c>
      <c r="H24" s="82"/>
    </row>
    <row r="25" ht="24.95" customHeight="1" spans="1:8">
      <c r="A25" s="80"/>
      <c r="B25" s="84" t="s">
        <v>62</v>
      </c>
      <c r="C25" s="86" t="s">
        <v>141</v>
      </c>
      <c r="D25" s="78">
        <v>120</v>
      </c>
      <c r="E25" s="8" t="s">
        <v>53</v>
      </c>
      <c r="F25" s="79">
        <v>50</v>
      </c>
      <c r="G25" s="8" t="s">
        <v>129</v>
      </c>
      <c r="H25" s="82"/>
    </row>
    <row r="26" ht="24.95" customHeight="1" spans="1:8">
      <c r="A26" s="80"/>
      <c r="B26" s="85"/>
      <c r="C26" s="86"/>
      <c r="D26" s="91"/>
      <c r="E26" s="8" t="s">
        <v>71</v>
      </c>
      <c r="F26" s="79">
        <v>70</v>
      </c>
      <c r="G26" s="8" t="s">
        <v>129</v>
      </c>
      <c r="H26" s="82"/>
    </row>
    <row r="27" ht="24.95" customHeight="1" spans="1:8">
      <c r="A27" s="76" t="s">
        <v>142</v>
      </c>
      <c r="B27" s="100" t="s">
        <v>89</v>
      </c>
      <c r="C27" s="78" t="s">
        <v>143</v>
      </c>
      <c r="D27" s="78">
        <v>200</v>
      </c>
      <c r="E27" s="8" t="s">
        <v>128</v>
      </c>
      <c r="F27" s="79">
        <v>60</v>
      </c>
      <c r="G27" s="8" t="s">
        <v>129</v>
      </c>
      <c r="H27" s="5" t="s">
        <v>135</v>
      </c>
    </row>
    <row r="28" ht="24.95" customHeight="1" spans="1:8">
      <c r="A28" s="80"/>
      <c r="B28" s="101"/>
      <c r="C28" s="81"/>
      <c r="D28" s="81"/>
      <c r="E28" s="8" t="s">
        <v>53</v>
      </c>
      <c r="F28" s="79">
        <v>120</v>
      </c>
      <c r="G28" s="8" t="s">
        <v>129</v>
      </c>
      <c r="H28" s="82"/>
    </row>
    <row r="29" ht="24.95" customHeight="1" spans="1:8">
      <c r="A29" s="80"/>
      <c r="B29" s="101"/>
      <c r="C29" s="81"/>
      <c r="D29" s="91"/>
      <c r="E29" s="8" t="s">
        <v>71</v>
      </c>
      <c r="F29" s="79">
        <v>20</v>
      </c>
      <c r="G29" s="8" t="s">
        <v>129</v>
      </c>
      <c r="H29" s="82"/>
    </row>
    <row r="30" ht="26.1" customHeight="1" spans="1:8">
      <c r="A30" s="4" t="s">
        <v>24</v>
      </c>
      <c r="B30" s="4"/>
      <c r="C30" s="4"/>
      <c r="D30" s="4">
        <f>SUM(D5:D29)</f>
        <v>2070</v>
      </c>
      <c r="E30" s="4"/>
      <c r="F30" s="4"/>
      <c r="G30" s="4"/>
      <c r="H30" s="4"/>
    </row>
    <row r="62" customHeight="1" spans="4:8">
      <c r="D62" s="103"/>
      <c r="E62" s="103"/>
      <c r="F62" s="103"/>
      <c r="G62" s="103"/>
      <c r="H62" s="104"/>
    </row>
  </sheetData>
  <mergeCells count="32">
    <mergeCell ref="A2:H2"/>
    <mergeCell ref="B4:C4"/>
    <mergeCell ref="A30:C30"/>
    <mergeCell ref="D30:H30"/>
    <mergeCell ref="A5:A26"/>
    <mergeCell ref="A27:A29"/>
    <mergeCell ref="B5:B9"/>
    <mergeCell ref="B10:B11"/>
    <mergeCell ref="B12:B14"/>
    <mergeCell ref="B15:B17"/>
    <mergeCell ref="B18:B22"/>
    <mergeCell ref="B23:B24"/>
    <mergeCell ref="B25:B26"/>
    <mergeCell ref="B27:B29"/>
    <mergeCell ref="C5:C7"/>
    <mergeCell ref="C8:C9"/>
    <mergeCell ref="C10:C11"/>
    <mergeCell ref="C12:C14"/>
    <mergeCell ref="C15:C17"/>
    <mergeCell ref="C18:C20"/>
    <mergeCell ref="C23:C24"/>
    <mergeCell ref="C25:C26"/>
    <mergeCell ref="C27:C29"/>
    <mergeCell ref="D5:D7"/>
    <mergeCell ref="D8:D9"/>
    <mergeCell ref="D10:D11"/>
    <mergeCell ref="D12:D14"/>
    <mergeCell ref="D15:D17"/>
    <mergeCell ref="D18:D20"/>
    <mergeCell ref="D23:D24"/>
    <mergeCell ref="D25:D26"/>
    <mergeCell ref="D27:D29"/>
  </mergeCells>
  <pageMargins left="0.315238382872634" right="0" top="0.590203972313348" bottom="0.747823152016467" header="0.196503208378169" footer="0.315238382872634"/>
  <pageSetup paperSize="9" scale="9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opLeftCell="A28" workbookViewId="0">
      <selection activeCell="B58" sqref="B58:B59"/>
    </sheetView>
  </sheetViews>
  <sheetFormatPr defaultColWidth="9" defaultRowHeight="13.5"/>
  <cols>
    <col min="1" max="1" width="8.5" customWidth="1"/>
    <col min="2" max="2" width="18.1333333333333" customWidth="1"/>
    <col min="3" max="3" width="9.25" customWidth="1"/>
    <col min="4" max="4" width="13.1333333333333" style="3" customWidth="1"/>
    <col min="6" max="6" width="10.8833333333333" customWidth="1"/>
    <col min="7" max="7" width="18.6333333333333" style="46" customWidth="1"/>
    <col min="256" max="256" width="22.5" customWidth="1"/>
    <col min="257" max="258" width="18.8833333333333" customWidth="1"/>
    <col min="512" max="512" width="22.5" customWidth="1"/>
    <col min="513" max="514" width="18.8833333333333" customWidth="1"/>
    <col min="768" max="768" width="22.5" customWidth="1"/>
    <col min="769" max="770" width="18.8833333333333" customWidth="1"/>
    <col min="1024" max="1024" width="22.5" customWidth="1"/>
    <col min="1025" max="1026" width="18.8833333333333" customWidth="1"/>
    <col min="1280" max="1280" width="22.5" customWidth="1"/>
    <col min="1281" max="1282" width="18.8833333333333" customWidth="1"/>
    <col min="1536" max="1536" width="22.5" customWidth="1"/>
    <col min="1537" max="1538" width="18.8833333333333" customWidth="1"/>
    <col min="1792" max="1792" width="22.5" customWidth="1"/>
    <col min="1793" max="1794" width="18.8833333333333" customWidth="1"/>
    <col min="2048" max="2048" width="22.5" customWidth="1"/>
    <col min="2049" max="2050" width="18.8833333333333" customWidth="1"/>
    <col min="2304" max="2304" width="22.5" customWidth="1"/>
    <col min="2305" max="2306" width="18.8833333333333" customWidth="1"/>
    <col min="2560" max="2560" width="22.5" customWidth="1"/>
    <col min="2561" max="2562" width="18.8833333333333" customWidth="1"/>
    <col min="2816" max="2816" width="22.5" customWidth="1"/>
    <col min="2817" max="2818" width="18.8833333333333" customWidth="1"/>
    <col min="3072" max="3072" width="22.5" customWidth="1"/>
    <col min="3073" max="3074" width="18.8833333333333" customWidth="1"/>
    <col min="3328" max="3328" width="22.5" customWidth="1"/>
    <col min="3329" max="3330" width="18.8833333333333" customWidth="1"/>
    <col min="3584" max="3584" width="22.5" customWidth="1"/>
    <col min="3585" max="3586" width="18.8833333333333" customWidth="1"/>
    <col min="3840" max="3840" width="22.5" customWidth="1"/>
    <col min="3841" max="3842" width="18.8833333333333" customWidth="1"/>
    <col min="4096" max="4096" width="22.5" customWidth="1"/>
    <col min="4097" max="4098" width="18.8833333333333" customWidth="1"/>
    <col min="4352" max="4352" width="22.5" customWidth="1"/>
    <col min="4353" max="4354" width="18.8833333333333" customWidth="1"/>
    <col min="4608" max="4608" width="22.5" customWidth="1"/>
    <col min="4609" max="4610" width="18.8833333333333" customWidth="1"/>
    <col min="4864" max="4864" width="22.5" customWidth="1"/>
    <col min="4865" max="4866" width="18.8833333333333" customWidth="1"/>
    <col min="5120" max="5120" width="22.5" customWidth="1"/>
    <col min="5121" max="5122" width="18.8833333333333" customWidth="1"/>
    <col min="5376" max="5376" width="22.5" customWidth="1"/>
    <col min="5377" max="5378" width="18.8833333333333" customWidth="1"/>
    <col min="5632" max="5632" width="22.5" customWidth="1"/>
    <col min="5633" max="5634" width="18.8833333333333" customWidth="1"/>
    <col min="5888" max="5888" width="22.5" customWidth="1"/>
    <col min="5889" max="5890" width="18.8833333333333" customWidth="1"/>
    <col min="6144" max="6144" width="22.5" customWidth="1"/>
    <col min="6145" max="6146" width="18.8833333333333" customWidth="1"/>
    <col min="6400" max="6400" width="22.5" customWidth="1"/>
    <col min="6401" max="6402" width="18.8833333333333" customWidth="1"/>
    <col min="6656" max="6656" width="22.5" customWidth="1"/>
    <col min="6657" max="6658" width="18.8833333333333" customWidth="1"/>
    <col min="6912" max="6912" width="22.5" customWidth="1"/>
    <col min="6913" max="6914" width="18.8833333333333" customWidth="1"/>
    <col min="7168" max="7168" width="22.5" customWidth="1"/>
    <col min="7169" max="7170" width="18.8833333333333" customWidth="1"/>
    <col min="7424" max="7424" width="22.5" customWidth="1"/>
    <col min="7425" max="7426" width="18.8833333333333" customWidth="1"/>
    <col min="7680" max="7680" width="22.5" customWidth="1"/>
    <col min="7681" max="7682" width="18.8833333333333" customWidth="1"/>
    <col min="7936" max="7936" width="22.5" customWidth="1"/>
    <col min="7937" max="7938" width="18.8833333333333" customWidth="1"/>
    <col min="8192" max="8192" width="22.5" customWidth="1"/>
    <col min="8193" max="8194" width="18.8833333333333" customWidth="1"/>
    <col min="8448" max="8448" width="22.5" customWidth="1"/>
    <col min="8449" max="8450" width="18.8833333333333" customWidth="1"/>
    <col min="8704" max="8704" width="22.5" customWidth="1"/>
    <col min="8705" max="8706" width="18.8833333333333" customWidth="1"/>
    <col min="8960" max="8960" width="22.5" customWidth="1"/>
    <col min="8961" max="8962" width="18.8833333333333" customWidth="1"/>
    <col min="9216" max="9216" width="22.5" customWidth="1"/>
    <col min="9217" max="9218" width="18.8833333333333" customWidth="1"/>
    <col min="9472" max="9472" width="22.5" customWidth="1"/>
    <col min="9473" max="9474" width="18.8833333333333" customWidth="1"/>
    <col min="9728" max="9728" width="22.5" customWidth="1"/>
    <col min="9729" max="9730" width="18.8833333333333" customWidth="1"/>
    <col min="9984" max="9984" width="22.5" customWidth="1"/>
    <col min="9985" max="9986" width="18.8833333333333" customWidth="1"/>
    <col min="10240" max="10240" width="22.5" customWidth="1"/>
    <col min="10241" max="10242" width="18.8833333333333" customWidth="1"/>
    <col min="10496" max="10496" width="22.5" customWidth="1"/>
    <col min="10497" max="10498" width="18.8833333333333" customWidth="1"/>
    <col min="10752" max="10752" width="22.5" customWidth="1"/>
    <col min="10753" max="10754" width="18.8833333333333" customWidth="1"/>
    <col min="11008" max="11008" width="22.5" customWidth="1"/>
    <col min="11009" max="11010" width="18.8833333333333" customWidth="1"/>
    <col min="11264" max="11264" width="22.5" customWidth="1"/>
    <col min="11265" max="11266" width="18.8833333333333" customWidth="1"/>
    <col min="11520" max="11520" width="22.5" customWidth="1"/>
    <col min="11521" max="11522" width="18.8833333333333" customWidth="1"/>
    <col min="11776" max="11776" width="22.5" customWidth="1"/>
    <col min="11777" max="11778" width="18.8833333333333" customWidth="1"/>
    <col min="12032" max="12032" width="22.5" customWidth="1"/>
    <col min="12033" max="12034" width="18.8833333333333" customWidth="1"/>
    <col min="12288" max="12288" width="22.5" customWidth="1"/>
    <col min="12289" max="12290" width="18.8833333333333" customWidth="1"/>
    <col min="12544" max="12544" width="22.5" customWidth="1"/>
    <col min="12545" max="12546" width="18.8833333333333" customWidth="1"/>
    <col min="12800" max="12800" width="22.5" customWidth="1"/>
    <col min="12801" max="12802" width="18.8833333333333" customWidth="1"/>
    <col min="13056" max="13056" width="22.5" customWidth="1"/>
    <col min="13057" max="13058" width="18.8833333333333" customWidth="1"/>
    <col min="13312" max="13312" width="22.5" customWidth="1"/>
    <col min="13313" max="13314" width="18.8833333333333" customWidth="1"/>
    <col min="13568" max="13568" width="22.5" customWidth="1"/>
    <col min="13569" max="13570" width="18.8833333333333" customWidth="1"/>
    <col min="13824" max="13824" width="22.5" customWidth="1"/>
    <col min="13825" max="13826" width="18.8833333333333" customWidth="1"/>
    <col min="14080" max="14080" width="22.5" customWidth="1"/>
    <col min="14081" max="14082" width="18.8833333333333" customWidth="1"/>
    <col min="14336" max="14336" width="22.5" customWidth="1"/>
    <col min="14337" max="14338" width="18.8833333333333" customWidth="1"/>
    <col min="14592" max="14592" width="22.5" customWidth="1"/>
    <col min="14593" max="14594" width="18.8833333333333" customWidth="1"/>
    <col min="14848" max="14848" width="22.5" customWidth="1"/>
    <col min="14849" max="14850" width="18.8833333333333" customWidth="1"/>
    <col min="15104" max="15104" width="22.5" customWidth="1"/>
    <col min="15105" max="15106" width="18.8833333333333" customWidth="1"/>
    <col min="15360" max="15360" width="22.5" customWidth="1"/>
    <col min="15361" max="15362" width="18.8833333333333" customWidth="1"/>
    <col min="15616" max="15616" width="22.5" customWidth="1"/>
    <col min="15617" max="15618" width="18.8833333333333" customWidth="1"/>
    <col min="15872" max="15872" width="22.5" customWidth="1"/>
    <col min="15873" max="15874" width="18.8833333333333" customWidth="1"/>
    <col min="16128" max="16128" width="22.5" customWidth="1"/>
    <col min="16129" max="16130" width="18.8833333333333" customWidth="1"/>
  </cols>
  <sheetData>
    <row r="1" ht="18.75" customHeight="1" spans="1:1">
      <c r="A1" s="14" t="s">
        <v>144</v>
      </c>
    </row>
    <row r="2" ht="27" customHeight="1" spans="1:15">
      <c r="A2" s="17" t="s">
        <v>145</v>
      </c>
      <c r="B2" s="17"/>
      <c r="C2" s="17"/>
      <c r="D2" s="17"/>
      <c r="E2" s="17"/>
      <c r="F2" s="17"/>
      <c r="G2" s="47"/>
      <c r="H2" s="48"/>
      <c r="I2" s="48"/>
      <c r="J2" s="48"/>
      <c r="K2" s="48"/>
      <c r="L2" s="48"/>
      <c r="M2" s="48"/>
      <c r="N2" s="48"/>
      <c r="O2" s="48"/>
    </row>
    <row r="3" ht="17.1" customHeight="1" spans="1:15">
      <c r="A3" s="49"/>
      <c r="B3" s="49"/>
      <c r="C3" s="49"/>
      <c r="D3" s="49"/>
      <c r="E3" s="49"/>
      <c r="F3" s="50" t="s">
        <v>2</v>
      </c>
      <c r="G3" s="51"/>
      <c r="H3" s="48"/>
      <c r="I3" s="48"/>
      <c r="J3" s="48"/>
      <c r="K3" s="48"/>
      <c r="L3" s="48"/>
      <c r="M3" s="48"/>
      <c r="N3" s="48"/>
      <c r="O3" s="48"/>
    </row>
    <row r="4" ht="33" customHeight="1" spans="1:7">
      <c r="A4" s="39" t="s">
        <v>122</v>
      </c>
      <c r="B4" s="20" t="s">
        <v>29</v>
      </c>
      <c r="C4" s="20" t="s">
        <v>35</v>
      </c>
      <c r="D4" s="20" t="s">
        <v>124</v>
      </c>
      <c r="E4" s="20" t="s">
        <v>146</v>
      </c>
      <c r="F4" s="20" t="s">
        <v>126</v>
      </c>
      <c r="G4" s="20" t="s">
        <v>5</v>
      </c>
    </row>
    <row r="5" ht="23.25" customHeight="1" spans="1:7">
      <c r="A5" s="52" t="s">
        <v>115</v>
      </c>
      <c r="B5" s="9" t="s">
        <v>147</v>
      </c>
      <c r="C5" s="9">
        <v>200</v>
      </c>
      <c r="D5" s="9" t="s">
        <v>71</v>
      </c>
      <c r="E5" s="9">
        <v>100</v>
      </c>
      <c r="F5" s="9" t="s">
        <v>129</v>
      </c>
      <c r="G5" s="53"/>
    </row>
    <row r="6" ht="23.25" customHeight="1" spans="1:7">
      <c r="A6" s="54"/>
      <c r="B6" s="9"/>
      <c r="C6" s="9"/>
      <c r="D6" s="9" t="s">
        <v>148</v>
      </c>
      <c r="E6" s="9">
        <v>100</v>
      </c>
      <c r="F6" s="9" t="s">
        <v>129</v>
      </c>
      <c r="G6" s="55"/>
    </row>
    <row r="7" ht="23.25" customHeight="1" spans="1:7">
      <c r="A7" s="54"/>
      <c r="B7" s="13" t="s">
        <v>149</v>
      </c>
      <c r="C7" s="9">
        <v>250</v>
      </c>
      <c r="D7" s="9" t="s">
        <v>71</v>
      </c>
      <c r="E7" s="9">
        <v>70</v>
      </c>
      <c r="F7" s="9" t="s">
        <v>129</v>
      </c>
      <c r="G7" s="55"/>
    </row>
    <row r="8" ht="23.25" customHeight="1" spans="1:7">
      <c r="A8" s="54"/>
      <c r="B8" s="9"/>
      <c r="C8" s="9"/>
      <c r="D8" s="9" t="s">
        <v>148</v>
      </c>
      <c r="E8" s="9">
        <v>180</v>
      </c>
      <c r="F8" s="9" t="s">
        <v>129</v>
      </c>
      <c r="G8" s="55"/>
    </row>
    <row r="9" ht="23.25" customHeight="1" spans="1:7">
      <c r="A9" s="54"/>
      <c r="B9" s="9" t="s">
        <v>150</v>
      </c>
      <c r="C9" s="9">
        <v>100</v>
      </c>
      <c r="D9" s="9" t="s">
        <v>148</v>
      </c>
      <c r="E9" s="9">
        <v>100</v>
      </c>
      <c r="F9" s="9" t="s">
        <v>129</v>
      </c>
      <c r="G9" s="53"/>
    </row>
    <row r="10" ht="23.25" customHeight="1" spans="1:7">
      <c r="A10" s="54"/>
      <c r="B10" s="9" t="s">
        <v>151</v>
      </c>
      <c r="C10" s="9">
        <v>150</v>
      </c>
      <c r="D10" s="9" t="s">
        <v>148</v>
      </c>
      <c r="E10" s="9">
        <v>150</v>
      </c>
      <c r="F10" s="9" t="s">
        <v>129</v>
      </c>
      <c r="G10" s="55"/>
    </row>
    <row r="11" ht="23.25" customHeight="1" spans="1:7">
      <c r="A11" s="54"/>
      <c r="B11" s="9" t="s">
        <v>152</v>
      </c>
      <c r="C11" s="9">
        <v>150</v>
      </c>
      <c r="D11" s="9" t="s">
        <v>148</v>
      </c>
      <c r="E11" s="9">
        <v>150</v>
      </c>
      <c r="F11" s="9" t="s">
        <v>129</v>
      </c>
      <c r="G11" s="55"/>
    </row>
    <row r="12" ht="29.25" customHeight="1" spans="1:7">
      <c r="A12" s="54"/>
      <c r="B12" s="13" t="s">
        <v>153</v>
      </c>
      <c r="C12" s="9">
        <v>200</v>
      </c>
      <c r="D12" s="9" t="s">
        <v>128</v>
      </c>
      <c r="E12" s="9">
        <v>40</v>
      </c>
      <c r="F12" s="9" t="s">
        <v>129</v>
      </c>
      <c r="G12" s="53" t="s">
        <v>130</v>
      </c>
    </row>
    <row r="13" ht="27.95" customHeight="1" spans="1:7">
      <c r="A13" s="54"/>
      <c r="B13" s="13"/>
      <c r="C13" s="9"/>
      <c r="D13" s="9" t="s">
        <v>53</v>
      </c>
      <c r="E13" s="9">
        <v>130</v>
      </c>
      <c r="F13" s="9" t="s">
        <v>129</v>
      </c>
      <c r="G13" s="55"/>
    </row>
    <row r="14" ht="27.95" customHeight="1" spans="1:7">
      <c r="A14" s="54"/>
      <c r="B14" s="13"/>
      <c r="C14" s="9"/>
      <c r="D14" s="9" t="s">
        <v>71</v>
      </c>
      <c r="E14" s="9">
        <v>30</v>
      </c>
      <c r="F14" s="9" t="s">
        <v>129</v>
      </c>
      <c r="G14" s="55"/>
    </row>
    <row r="15" ht="28.5" customHeight="1" spans="1:7">
      <c r="A15" s="54"/>
      <c r="B15" s="9" t="s">
        <v>154</v>
      </c>
      <c r="C15" s="9">
        <v>400</v>
      </c>
      <c r="D15" s="9" t="s">
        <v>128</v>
      </c>
      <c r="E15" s="9">
        <v>80</v>
      </c>
      <c r="F15" s="9" t="s">
        <v>129</v>
      </c>
      <c r="G15" s="53" t="s">
        <v>130</v>
      </c>
    </row>
    <row r="16" ht="23.1" customHeight="1" spans="1:7">
      <c r="A16" s="54"/>
      <c r="B16" s="9"/>
      <c r="C16" s="9"/>
      <c r="D16" s="13" t="s">
        <v>53</v>
      </c>
      <c r="E16" s="13">
        <v>150</v>
      </c>
      <c r="F16" s="9" t="s">
        <v>129</v>
      </c>
      <c r="G16" s="55"/>
    </row>
    <row r="17" ht="23.1" customHeight="1" spans="1:7">
      <c r="A17" s="54"/>
      <c r="B17" s="9"/>
      <c r="C17" s="9"/>
      <c r="D17" s="13" t="s">
        <v>71</v>
      </c>
      <c r="E17" s="13">
        <v>170</v>
      </c>
      <c r="F17" s="9" t="s">
        <v>129</v>
      </c>
      <c r="G17" s="53"/>
    </row>
    <row r="18" ht="23.1" customHeight="1" spans="1:7">
      <c r="A18" s="54"/>
      <c r="B18" s="13" t="s">
        <v>155</v>
      </c>
      <c r="C18" s="9">
        <v>300</v>
      </c>
      <c r="D18" s="9" t="s">
        <v>71</v>
      </c>
      <c r="E18" s="9">
        <v>20</v>
      </c>
      <c r="F18" s="9" t="s">
        <v>129</v>
      </c>
      <c r="G18" s="53"/>
    </row>
    <row r="19" ht="23.1" customHeight="1" spans="1:7">
      <c r="A19" s="54"/>
      <c r="B19" s="9"/>
      <c r="C19" s="9"/>
      <c r="D19" s="9" t="s">
        <v>148</v>
      </c>
      <c r="E19" s="9">
        <v>280</v>
      </c>
      <c r="F19" s="9" t="s">
        <v>129</v>
      </c>
      <c r="G19" s="53"/>
    </row>
    <row r="20" ht="23.1" customHeight="1" spans="1:7">
      <c r="A20" s="54"/>
      <c r="B20" s="9" t="s">
        <v>156</v>
      </c>
      <c r="C20" s="9">
        <v>320</v>
      </c>
      <c r="D20" s="9" t="s">
        <v>71</v>
      </c>
      <c r="E20" s="9">
        <v>20</v>
      </c>
      <c r="F20" s="9" t="s">
        <v>129</v>
      </c>
      <c r="G20" s="55"/>
    </row>
    <row r="21" ht="23.1" customHeight="1" spans="1:7">
      <c r="A21" s="54"/>
      <c r="B21" s="9"/>
      <c r="C21" s="9"/>
      <c r="D21" s="9" t="s">
        <v>148</v>
      </c>
      <c r="E21" s="9">
        <v>300</v>
      </c>
      <c r="F21" s="9" t="s">
        <v>129</v>
      </c>
      <c r="G21" s="55"/>
    </row>
    <row r="22" ht="23.1" customHeight="1" spans="1:7">
      <c r="A22" s="54"/>
      <c r="B22" s="6" t="s">
        <v>157</v>
      </c>
      <c r="C22" s="6">
        <v>300</v>
      </c>
      <c r="D22" s="9" t="s">
        <v>71</v>
      </c>
      <c r="E22" s="9">
        <v>50</v>
      </c>
      <c r="F22" s="9" t="s">
        <v>129</v>
      </c>
      <c r="G22" s="55"/>
    </row>
    <row r="23" ht="23.1" customHeight="1" spans="1:7">
      <c r="A23" s="56"/>
      <c r="B23" s="6"/>
      <c r="C23" s="6"/>
      <c r="D23" s="9" t="s">
        <v>148</v>
      </c>
      <c r="E23" s="9">
        <v>250</v>
      </c>
      <c r="F23" s="9" t="s">
        <v>129</v>
      </c>
      <c r="G23" s="57"/>
    </row>
    <row r="24" ht="23.1" customHeight="1" spans="1:7">
      <c r="A24" s="9" t="s">
        <v>8</v>
      </c>
      <c r="B24" s="9" t="s">
        <v>158</v>
      </c>
      <c r="C24" s="9">
        <v>300</v>
      </c>
      <c r="D24" s="9" t="s">
        <v>71</v>
      </c>
      <c r="E24" s="6">
        <v>20</v>
      </c>
      <c r="F24" s="9" t="s">
        <v>129</v>
      </c>
      <c r="G24" s="55"/>
    </row>
    <row r="25" ht="23.1" customHeight="1" spans="1:7">
      <c r="A25" s="9"/>
      <c r="B25" s="9"/>
      <c r="C25" s="9"/>
      <c r="D25" s="9" t="s">
        <v>148</v>
      </c>
      <c r="E25" s="6">
        <v>280</v>
      </c>
      <c r="F25" s="9" t="s">
        <v>129</v>
      </c>
      <c r="G25" s="55"/>
    </row>
    <row r="26" ht="24.95" customHeight="1" spans="1:7">
      <c r="A26" s="9"/>
      <c r="B26" s="9" t="s">
        <v>159</v>
      </c>
      <c r="C26" s="9">
        <v>150</v>
      </c>
      <c r="D26" s="9" t="s">
        <v>148</v>
      </c>
      <c r="E26" s="6">
        <v>150</v>
      </c>
      <c r="F26" s="9" t="s">
        <v>129</v>
      </c>
      <c r="G26" s="55"/>
    </row>
    <row r="27" ht="24.95" customHeight="1" spans="1:7">
      <c r="A27" s="9" t="s">
        <v>10</v>
      </c>
      <c r="B27" s="9" t="s">
        <v>160</v>
      </c>
      <c r="C27" s="9">
        <v>600</v>
      </c>
      <c r="D27" s="9" t="s">
        <v>53</v>
      </c>
      <c r="E27" s="9">
        <v>250</v>
      </c>
      <c r="F27" s="9" t="s">
        <v>129</v>
      </c>
      <c r="G27" s="55"/>
    </row>
    <row r="28" ht="24.95" customHeight="1" spans="1:7">
      <c r="A28" s="9"/>
      <c r="B28" s="9"/>
      <c r="C28" s="9"/>
      <c r="D28" s="9" t="s">
        <v>71</v>
      </c>
      <c r="E28" s="9">
        <v>350</v>
      </c>
      <c r="F28" s="9" t="s">
        <v>129</v>
      </c>
      <c r="G28" s="55"/>
    </row>
    <row r="29" ht="24.95" customHeight="1" spans="1:7">
      <c r="A29" s="9"/>
      <c r="B29" s="27" t="s">
        <v>161</v>
      </c>
      <c r="C29" s="52">
        <v>500</v>
      </c>
      <c r="D29" s="9" t="s">
        <v>53</v>
      </c>
      <c r="E29" s="9">
        <v>200</v>
      </c>
      <c r="F29" s="9" t="s">
        <v>129</v>
      </c>
      <c r="G29" s="55"/>
    </row>
    <row r="30" ht="24.95" customHeight="1" spans="1:7">
      <c r="A30" s="9"/>
      <c r="B30" s="58"/>
      <c r="C30" s="56"/>
      <c r="D30" s="9" t="s">
        <v>71</v>
      </c>
      <c r="E30" s="9">
        <v>300</v>
      </c>
      <c r="F30" s="9" t="s">
        <v>129</v>
      </c>
      <c r="G30" s="55"/>
    </row>
    <row r="31" ht="24.95" customHeight="1" spans="1:7">
      <c r="A31" s="9"/>
      <c r="B31" s="9" t="s">
        <v>162</v>
      </c>
      <c r="C31" s="9">
        <v>200</v>
      </c>
      <c r="D31" s="9" t="s">
        <v>148</v>
      </c>
      <c r="E31" s="9">
        <v>200</v>
      </c>
      <c r="F31" s="9" t="s">
        <v>129</v>
      </c>
      <c r="G31" s="55"/>
    </row>
    <row r="32" ht="24.95" customHeight="1" spans="1:7">
      <c r="A32" s="27" t="s">
        <v>12</v>
      </c>
      <c r="B32" s="52" t="s">
        <v>163</v>
      </c>
      <c r="C32" s="52">
        <v>1000</v>
      </c>
      <c r="D32" s="9" t="s">
        <v>53</v>
      </c>
      <c r="E32" s="9">
        <v>50</v>
      </c>
      <c r="F32" s="9" t="s">
        <v>129</v>
      </c>
      <c r="G32" s="55"/>
    </row>
    <row r="33" ht="24.95" customHeight="1" spans="1:7">
      <c r="A33" s="28"/>
      <c r="B33" s="54"/>
      <c r="C33" s="54"/>
      <c r="D33" s="9" t="s">
        <v>71</v>
      </c>
      <c r="E33" s="9">
        <v>350</v>
      </c>
      <c r="F33" s="9" t="s">
        <v>129</v>
      </c>
      <c r="G33" s="55"/>
    </row>
    <row r="34" ht="24.95" customHeight="1" spans="1:7">
      <c r="A34" s="28"/>
      <c r="B34" s="54"/>
      <c r="C34" s="54"/>
      <c r="D34" s="9" t="s">
        <v>148</v>
      </c>
      <c r="E34" s="9">
        <v>300</v>
      </c>
      <c r="F34" s="9" t="s">
        <v>129</v>
      </c>
      <c r="G34" s="53"/>
    </row>
    <row r="35" ht="24.95" customHeight="1" spans="1:7">
      <c r="A35" s="28"/>
      <c r="B35" s="56"/>
      <c r="C35" s="56"/>
      <c r="D35" s="9" t="s">
        <v>32</v>
      </c>
      <c r="E35" s="9">
        <v>300</v>
      </c>
      <c r="F35" s="13" t="s">
        <v>131</v>
      </c>
      <c r="G35" s="55" t="s">
        <v>164</v>
      </c>
    </row>
    <row r="36" ht="20.1" customHeight="1" spans="1:7">
      <c r="A36" s="28"/>
      <c r="B36" s="52" t="s">
        <v>165</v>
      </c>
      <c r="C36" s="52">
        <v>150</v>
      </c>
      <c r="D36" s="9" t="s">
        <v>53</v>
      </c>
      <c r="E36" s="9">
        <v>30</v>
      </c>
      <c r="F36" s="9" t="s">
        <v>129</v>
      </c>
      <c r="G36" s="55"/>
    </row>
    <row r="37" ht="20.1" customHeight="1" spans="1:7">
      <c r="A37" s="28"/>
      <c r="B37" s="56"/>
      <c r="C37" s="56"/>
      <c r="D37" s="9" t="s">
        <v>71</v>
      </c>
      <c r="E37" s="9">
        <v>120</v>
      </c>
      <c r="F37" s="9" t="s">
        <v>129</v>
      </c>
      <c r="G37" s="55"/>
    </row>
    <row r="38" ht="20.1" customHeight="1" spans="1:7">
      <c r="A38" s="28"/>
      <c r="B38" s="52" t="s">
        <v>166</v>
      </c>
      <c r="C38" s="52">
        <v>400</v>
      </c>
      <c r="D38" s="9" t="s">
        <v>53</v>
      </c>
      <c r="E38" s="9">
        <v>150</v>
      </c>
      <c r="F38" s="9" t="s">
        <v>129</v>
      </c>
      <c r="G38" s="55"/>
    </row>
    <row r="39" ht="20.1" customHeight="1" spans="1:7">
      <c r="A39" s="28"/>
      <c r="B39" s="56"/>
      <c r="C39" s="56"/>
      <c r="D39" s="9" t="s">
        <v>71</v>
      </c>
      <c r="E39" s="9">
        <v>250</v>
      </c>
      <c r="F39" s="9" t="s">
        <v>129</v>
      </c>
      <c r="G39" s="55"/>
    </row>
    <row r="40" ht="20.1" customHeight="1" spans="1:7">
      <c r="A40" s="28"/>
      <c r="B40" s="6" t="s">
        <v>167</v>
      </c>
      <c r="C40" s="6">
        <v>300</v>
      </c>
      <c r="D40" s="9" t="s">
        <v>53</v>
      </c>
      <c r="E40" s="6">
        <v>280</v>
      </c>
      <c r="F40" s="9" t="s">
        <v>129</v>
      </c>
      <c r="G40" s="57"/>
    </row>
    <row r="41" ht="20.1" customHeight="1" spans="1:7">
      <c r="A41" s="28"/>
      <c r="B41" s="6"/>
      <c r="C41" s="6"/>
      <c r="D41" s="9" t="s">
        <v>32</v>
      </c>
      <c r="E41" s="6">
        <v>20</v>
      </c>
      <c r="F41" s="9" t="s">
        <v>131</v>
      </c>
      <c r="G41" s="57" t="s">
        <v>164</v>
      </c>
    </row>
    <row r="42" ht="20.1" customHeight="1" spans="1:7">
      <c r="A42" s="58"/>
      <c r="B42" s="59" t="s">
        <v>168</v>
      </c>
      <c r="C42" s="6">
        <v>30</v>
      </c>
      <c r="D42" s="9" t="s">
        <v>71</v>
      </c>
      <c r="E42" s="9">
        <v>30</v>
      </c>
      <c r="F42" s="9" t="s">
        <v>129</v>
      </c>
      <c r="G42" s="55"/>
    </row>
    <row r="43" ht="20.1" customHeight="1" spans="1:7">
      <c r="A43" s="52" t="s">
        <v>14</v>
      </c>
      <c r="B43" s="27" t="s">
        <v>169</v>
      </c>
      <c r="C43" s="52">
        <v>240</v>
      </c>
      <c r="D43" s="9" t="s">
        <v>53</v>
      </c>
      <c r="E43" s="9">
        <v>100</v>
      </c>
      <c r="F43" s="9" t="s">
        <v>129</v>
      </c>
      <c r="G43" s="55"/>
    </row>
    <row r="44" ht="20.1" customHeight="1" spans="1:7">
      <c r="A44" s="54"/>
      <c r="B44" s="58"/>
      <c r="C44" s="56"/>
      <c r="D44" s="9" t="s">
        <v>71</v>
      </c>
      <c r="E44" s="9">
        <v>140</v>
      </c>
      <c r="F44" s="9" t="s">
        <v>129</v>
      </c>
      <c r="G44" s="55"/>
    </row>
    <row r="45" ht="20.1" customHeight="1" spans="1:7">
      <c r="A45" s="54"/>
      <c r="B45" s="52" t="s">
        <v>170</v>
      </c>
      <c r="C45" s="52">
        <v>200</v>
      </c>
      <c r="D45" s="9" t="s">
        <v>53</v>
      </c>
      <c r="E45" s="9">
        <v>50</v>
      </c>
      <c r="F45" s="9" t="s">
        <v>129</v>
      </c>
      <c r="G45" s="60"/>
    </row>
    <row r="46" ht="20.1" customHeight="1" spans="1:7">
      <c r="A46" s="54"/>
      <c r="B46" s="56"/>
      <c r="C46" s="56"/>
      <c r="D46" s="9" t="s">
        <v>71</v>
      </c>
      <c r="E46" s="9">
        <v>150</v>
      </c>
      <c r="F46" s="9" t="s">
        <v>129</v>
      </c>
      <c r="G46" s="61"/>
    </row>
    <row r="47" ht="20.1" customHeight="1" spans="1:7">
      <c r="A47" s="54"/>
      <c r="B47" s="52" t="s">
        <v>171</v>
      </c>
      <c r="C47" s="52">
        <v>240</v>
      </c>
      <c r="D47" s="9" t="s">
        <v>71</v>
      </c>
      <c r="E47" s="9">
        <v>70</v>
      </c>
      <c r="F47" s="9" t="s">
        <v>129</v>
      </c>
      <c r="G47" s="55"/>
    </row>
    <row r="48" ht="20.1" customHeight="1" spans="1:7">
      <c r="A48" s="54"/>
      <c r="B48" s="54"/>
      <c r="C48" s="54"/>
      <c r="D48" s="9" t="s">
        <v>148</v>
      </c>
      <c r="E48" s="9">
        <v>170</v>
      </c>
      <c r="F48" s="9" t="s">
        <v>129</v>
      </c>
      <c r="G48" s="55"/>
    </row>
    <row r="49" ht="20.1" customHeight="1" spans="1:7">
      <c r="A49" s="54"/>
      <c r="B49" s="27" t="s">
        <v>172</v>
      </c>
      <c r="C49" s="27">
        <v>300</v>
      </c>
      <c r="D49" s="9" t="s">
        <v>71</v>
      </c>
      <c r="E49" s="9">
        <v>200</v>
      </c>
      <c r="F49" s="9" t="s">
        <v>129</v>
      </c>
      <c r="G49" s="53"/>
    </row>
    <row r="50" ht="20.1" customHeight="1" spans="1:7">
      <c r="A50" s="54"/>
      <c r="B50" s="28"/>
      <c r="C50" s="28"/>
      <c r="D50" s="9" t="s">
        <v>148</v>
      </c>
      <c r="E50" s="9">
        <v>72</v>
      </c>
      <c r="F50" s="9" t="s">
        <v>129</v>
      </c>
      <c r="G50" s="53"/>
    </row>
    <row r="51" ht="20.1" customHeight="1" spans="1:7">
      <c r="A51" s="54"/>
      <c r="B51" s="28"/>
      <c r="C51" s="28"/>
      <c r="D51" s="3" t="s">
        <v>173</v>
      </c>
      <c r="E51" s="62">
        <v>28</v>
      </c>
      <c r="G51" s="53" t="s">
        <v>174</v>
      </c>
    </row>
    <row r="52" ht="20.1" customHeight="1" spans="1:7">
      <c r="A52" s="54"/>
      <c r="B52" s="27" t="s">
        <v>175</v>
      </c>
      <c r="C52" s="52">
        <v>300</v>
      </c>
      <c r="D52" s="9" t="s">
        <v>53</v>
      </c>
      <c r="E52" s="9">
        <v>100</v>
      </c>
      <c r="F52" s="9" t="s">
        <v>129</v>
      </c>
      <c r="G52" s="63"/>
    </row>
    <row r="53" ht="20.1" customHeight="1" spans="1:7">
      <c r="A53" s="54"/>
      <c r="B53" s="58"/>
      <c r="C53" s="56"/>
      <c r="D53" s="9" t="s">
        <v>71</v>
      </c>
      <c r="E53" s="9">
        <v>200</v>
      </c>
      <c r="F53" s="9" t="s">
        <v>129</v>
      </c>
      <c r="G53" s="63"/>
    </row>
    <row r="54" ht="20.1" customHeight="1" spans="1:7">
      <c r="A54" s="52" t="s">
        <v>16</v>
      </c>
      <c r="B54" s="27" t="s">
        <v>176</v>
      </c>
      <c r="C54" s="52">
        <v>250</v>
      </c>
      <c r="D54" s="9" t="s">
        <v>71</v>
      </c>
      <c r="E54" s="9">
        <v>80</v>
      </c>
      <c r="F54" s="9" t="s">
        <v>129</v>
      </c>
      <c r="G54" s="55"/>
    </row>
    <row r="55" ht="20.1" customHeight="1" spans="1:7">
      <c r="A55" s="54"/>
      <c r="B55" s="58"/>
      <c r="C55" s="56"/>
      <c r="D55" s="9" t="s">
        <v>148</v>
      </c>
      <c r="E55" s="9">
        <v>170</v>
      </c>
      <c r="F55" s="9" t="s">
        <v>129</v>
      </c>
      <c r="G55" s="55"/>
    </row>
    <row r="56" ht="26.25" customHeight="1" spans="1:7">
      <c r="A56" s="54"/>
      <c r="B56" s="64" t="s">
        <v>177</v>
      </c>
      <c r="C56" s="65">
        <v>150</v>
      </c>
      <c r="D56" s="9" t="s">
        <v>148</v>
      </c>
      <c r="E56" s="9">
        <v>150</v>
      </c>
      <c r="F56" s="9" t="s">
        <v>129</v>
      </c>
      <c r="G56" s="55"/>
    </row>
    <row r="57" ht="20.1" customHeight="1" spans="1:7">
      <c r="A57" s="9" t="s">
        <v>20</v>
      </c>
      <c r="B57" s="65" t="s">
        <v>178</v>
      </c>
      <c r="C57" s="9">
        <v>200</v>
      </c>
      <c r="D57" s="9" t="s">
        <v>148</v>
      </c>
      <c r="E57" s="9">
        <v>200</v>
      </c>
      <c r="F57" s="9" t="s">
        <v>129</v>
      </c>
      <c r="G57" s="55"/>
    </row>
    <row r="58" ht="20.1" customHeight="1" spans="1:7">
      <c r="A58" s="27" t="s">
        <v>18</v>
      </c>
      <c r="B58" s="66" t="s">
        <v>179</v>
      </c>
      <c r="C58" s="52">
        <v>200</v>
      </c>
      <c r="D58" s="9" t="s">
        <v>53</v>
      </c>
      <c r="E58" s="9">
        <v>150</v>
      </c>
      <c r="F58" s="9" t="s">
        <v>129</v>
      </c>
      <c r="G58" s="53"/>
    </row>
    <row r="59" ht="18" customHeight="1" spans="1:7">
      <c r="A59" s="58"/>
      <c r="B59" s="67"/>
      <c r="C59" s="56"/>
      <c r="D59" s="9" t="s">
        <v>71</v>
      </c>
      <c r="E59" s="9">
        <v>50</v>
      </c>
      <c r="F59" s="9" t="s">
        <v>129</v>
      </c>
      <c r="G59" s="53"/>
    </row>
    <row r="60" ht="18" customHeight="1" spans="1:7">
      <c r="A60" s="39" t="s">
        <v>24</v>
      </c>
      <c r="B60" s="39"/>
      <c r="C60" s="39">
        <f>SUM(C5:C59)</f>
        <v>8080</v>
      </c>
      <c r="D60" s="39"/>
      <c r="E60" s="39">
        <f>SUM(E5:E59)</f>
        <v>8080</v>
      </c>
      <c r="F60" s="9"/>
      <c r="G60" s="55"/>
    </row>
    <row r="61" customHeight="1" spans="4:7">
      <c r="D61"/>
      <c r="G61" s="68"/>
    </row>
  </sheetData>
  <mergeCells count="52">
    <mergeCell ref="A2:G2"/>
    <mergeCell ref="F3:G3"/>
    <mergeCell ref="A60:B60"/>
    <mergeCell ref="A5:A23"/>
    <mergeCell ref="A24:A26"/>
    <mergeCell ref="A27:A31"/>
    <mergeCell ref="A32:A42"/>
    <mergeCell ref="A43:A53"/>
    <mergeCell ref="A54:A56"/>
    <mergeCell ref="A58:A59"/>
    <mergeCell ref="B5:B6"/>
    <mergeCell ref="B7:B8"/>
    <mergeCell ref="B12:B14"/>
    <mergeCell ref="B15:B17"/>
    <mergeCell ref="B18:B19"/>
    <mergeCell ref="B20:B21"/>
    <mergeCell ref="B22:B23"/>
    <mergeCell ref="B24:B25"/>
    <mergeCell ref="B27:B28"/>
    <mergeCell ref="B29:B30"/>
    <mergeCell ref="B32:B35"/>
    <mergeCell ref="B36:B37"/>
    <mergeCell ref="B38:B39"/>
    <mergeCell ref="B40:B41"/>
    <mergeCell ref="B43:B44"/>
    <mergeCell ref="B45:B46"/>
    <mergeCell ref="B47:B48"/>
    <mergeCell ref="B49:B51"/>
    <mergeCell ref="B52:B53"/>
    <mergeCell ref="B54:B55"/>
    <mergeCell ref="B58:B59"/>
    <mergeCell ref="C5:C6"/>
    <mergeCell ref="C7:C8"/>
    <mergeCell ref="C12:C14"/>
    <mergeCell ref="C15:C17"/>
    <mergeCell ref="C18:C19"/>
    <mergeCell ref="C20:C21"/>
    <mergeCell ref="C22:C23"/>
    <mergeCell ref="C24:C25"/>
    <mergeCell ref="C27:C28"/>
    <mergeCell ref="C29:C30"/>
    <mergeCell ref="C32:C35"/>
    <mergeCell ref="C36:C37"/>
    <mergeCell ref="C38:C39"/>
    <mergeCell ref="C40:C41"/>
    <mergeCell ref="C43:C44"/>
    <mergeCell ref="C45:C46"/>
    <mergeCell ref="C47:C48"/>
    <mergeCell ref="C49:C51"/>
    <mergeCell ref="C52:C53"/>
    <mergeCell ref="C54:C55"/>
    <mergeCell ref="C58:C59"/>
  </mergeCells>
  <printOptions horizontalCentered="1"/>
  <pageMargins left="0.708333333333333" right="0.708333333333333" top="0.747916666666667" bottom="0.590277777777778" header="0.314583333333333" footer="0.314583333333333"/>
  <pageSetup paperSize="9" scale="87" orientation="portrait" horizontalDpi="600"/>
  <headerFooter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4"/>
  <sheetViews>
    <sheetView tabSelected="1" view="pageBreakPreview" zoomScaleNormal="100" workbookViewId="0">
      <pane ySplit="6" topLeftCell="A10" activePane="bottomLeft" state="frozen"/>
      <selection/>
      <selection pane="bottomLeft" activeCell="C17" sqref="C12:C17"/>
    </sheetView>
  </sheetViews>
  <sheetFormatPr defaultColWidth="9" defaultRowHeight="13.5"/>
  <cols>
    <col min="1" max="1" width="5.25" customWidth="1"/>
    <col min="2" max="2" width="9.63333333333333" customWidth="1"/>
    <col min="3" max="3" width="21" customWidth="1"/>
    <col min="4" max="4" width="9.63333333333333" customWidth="1"/>
    <col min="5" max="5" width="6.63333333333333" customWidth="1"/>
    <col min="6" max="6" width="7.13333333333333" customWidth="1"/>
    <col min="7" max="7" width="8.63333333333333" customWidth="1"/>
    <col min="8" max="8" width="7.63333333333333" customWidth="1"/>
    <col min="9" max="9" width="7" customWidth="1"/>
    <col min="10" max="10" width="8.13333333333333" customWidth="1"/>
    <col min="11" max="11" width="9.25" customWidth="1"/>
    <col min="12" max="12" width="5.88333333333333" customWidth="1"/>
    <col min="13" max="13" width="6.25" customWidth="1"/>
    <col min="14" max="14" width="6.38333333333333" customWidth="1"/>
    <col min="15" max="15" width="5.88333333333333" customWidth="1"/>
    <col min="16" max="16" width="4.88333333333333" customWidth="1"/>
    <col min="17" max="17" width="26.25" customWidth="1"/>
    <col min="20" max="23" width="12.6333333333333" customWidth="1"/>
    <col min="261" max="261" width="5.25" customWidth="1"/>
    <col min="262" max="262" width="6.88333333333333" customWidth="1"/>
    <col min="263" max="263" width="9.38333333333333" customWidth="1"/>
    <col min="264" max="264" width="5.25" customWidth="1"/>
    <col min="265" max="265" width="7.38333333333333" customWidth="1"/>
    <col min="266" max="266" width="7.63333333333333" customWidth="1"/>
    <col min="267" max="268" width="6.75" customWidth="1"/>
    <col min="269" max="269" width="7.5" customWidth="1"/>
    <col min="270" max="270" width="6.38333333333333" customWidth="1"/>
    <col min="271" max="271" width="9" hidden="1" customWidth="1"/>
    <col min="272" max="272" width="24.75" customWidth="1"/>
    <col min="517" max="517" width="5.25" customWidth="1"/>
    <col min="518" max="518" width="6.88333333333333" customWidth="1"/>
    <col min="519" max="519" width="9.38333333333333" customWidth="1"/>
    <col min="520" max="520" width="5.25" customWidth="1"/>
    <col min="521" max="521" width="7.38333333333333" customWidth="1"/>
    <col min="522" max="522" width="7.63333333333333" customWidth="1"/>
    <col min="523" max="524" width="6.75" customWidth="1"/>
    <col min="525" max="525" width="7.5" customWidth="1"/>
    <col min="526" max="526" width="6.38333333333333" customWidth="1"/>
    <col min="527" max="527" width="9" hidden="1" customWidth="1"/>
    <col min="528" max="528" width="24.75" customWidth="1"/>
    <col min="773" max="773" width="5.25" customWidth="1"/>
    <col min="774" max="774" width="6.88333333333333" customWidth="1"/>
    <col min="775" max="775" width="9.38333333333333" customWidth="1"/>
    <col min="776" max="776" width="5.25" customWidth="1"/>
    <col min="777" max="777" width="7.38333333333333" customWidth="1"/>
    <col min="778" max="778" width="7.63333333333333" customWidth="1"/>
    <col min="779" max="780" width="6.75" customWidth="1"/>
    <col min="781" max="781" width="7.5" customWidth="1"/>
    <col min="782" max="782" width="6.38333333333333" customWidth="1"/>
    <col min="783" max="783" width="9" hidden="1" customWidth="1"/>
    <col min="784" max="784" width="24.75" customWidth="1"/>
    <col min="1029" max="1029" width="5.25" customWidth="1"/>
    <col min="1030" max="1030" width="6.88333333333333" customWidth="1"/>
    <col min="1031" max="1031" width="9.38333333333333" customWidth="1"/>
    <col min="1032" max="1032" width="5.25" customWidth="1"/>
    <col min="1033" max="1033" width="7.38333333333333" customWidth="1"/>
    <col min="1034" max="1034" width="7.63333333333333" customWidth="1"/>
    <col min="1035" max="1036" width="6.75" customWidth="1"/>
    <col min="1037" max="1037" width="7.5" customWidth="1"/>
    <col min="1038" max="1038" width="6.38333333333333" customWidth="1"/>
    <col min="1039" max="1039" width="9" hidden="1" customWidth="1"/>
    <col min="1040" max="1040" width="24.75" customWidth="1"/>
    <col min="1285" max="1285" width="5.25" customWidth="1"/>
    <col min="1286" max="1286" width="6.88333333333333" customWidth="1"/>
    <col min="1287" max="1287" width="9.38333333333333" customWidth="1"/>
    <col min="1288" max="1288" width="5.25" customWidth="1"/>
    <col min="1289" max="1289" width="7.38333333333333" customWidth="1"/>
    <col min="1290" max="1290" width="7.63333333333333" customWidth="1"/>
    <col min="1291" max="1292" width="6.75" customWidth="1"/>
    <col min="1293" max="1293" width="7.5" customWidth="1"/>
    <col min="1294" max="1294" width="6.38333333333333" customWidth="1"/>
    <col min="1295" max="1295" width="9" hidden="1" customWidth="1"/>
    <col min="1296" max="1296" width="24.75" customWidth="1"/>
    <col min="1541" max="1541" width="5.25" customWidth="1"/>
    <col min="1542" max="1542" width="6.88333333333333" customWidth="1"/>
    <col min="1543" max="1543" width="9.38333333333333" customWidth="1"/>
    <col min="1544" max="1544" width="5.25" customWidth="1"/>
    <col min="1545" max="1545" width="7.38333333333333" customWidth="1"/>
    <col min="1546" max="1546" width="7.63333333333333" customWidth="1"/>
    <col min="1547" max="1548" width="6.75" customWidth="1"/>
    <col min="1549" max="1549" width="7.5" customWidth="1"/>
    <col min="1550" max="1550" width="6.38333333333333" customWidth="1"/>
    <col min="1551" max="1551" width="9" hidden="1" customWidth="1"/>
    <col min="1552" max="1552" width="24.75" customWidth="1"/>
    <col min="1797" max="1797" width="5.25" customWidth="1"/>
    <col min="1798" max="1798" width="6.88333333333333" customWidth="1"/>
    <col min="1799" max="1799" width="9.38333333333333" customWidth="1"/>
    <col min="1800" max="1800" width="5.25" customWidth="1"/>
    <col min="1801" max="1801" width="7.38333333333333" customWidth="1"/>
    <col min="1802" max="1802" width="7.63333333333333" customWidth="1"/>
    <col min="1803" max="1804" width="6.75" customWidth="1"/>
    <col min="1805" max="1805" width="7.5" customWidth="1"/>
    <col min="1806" max="1806" width="6.38333333333333" customWidth="1"/>
    <col min="1807" max="1807" width="9" hidden="1" customWidth="1"/>
    <col min="1808" max="1808" width="24.75" customWidth="1"/>
    <col min="2053" max="2053" width="5.25" customWidth="1"/>
    <col min="2054" max="2054" width="6.88333333333333" customWidth="1"/>
    <col min="2055" max="2055" width="9.38333333333333" customWidth="1"/>
    <col min="2056" max="2056" width="5.25" customWidth="1"/>
    <col min="2057" max="2057" width="7.38333333333333" customWidth="1"/>
    <col min="2058" max="2058" width="7.63333333333333" customWidth="1"/>
    <col min="2059" max="2060" width="6.75" customWidth="1"/>
    <col min="2061" max="2061" width="7.5" customWidth="1"/>
    <col min="2062" max="2062" width="6.38333333333333" customWidth="1"/>
    <col min="2063" max="2063" width="9" hidden="1" customWidth="1"/>
    <col min="2064" max="2064" width="24.75" customWidth="1"/>
    <col min="2309" max="2309" width="5.25" customWidth="1"/>
    <col min="2310" max="2310" width="6.88333333333333" customWidth="1"/>
    <col min="2311" max="2311" width="9.38333333333333" customWidth="1"/>
    <col min="2312" max="2312" width="5.25" customWidth="1"/>
    <col min="2313" max="2313" width="7.38333333333333" customWidth="1"/>
    <col min="2314" max="2314" width="7.63333333333333" customWidth="1"/>
    <col min="2315" max="2316" width="6.75" customWidth="1"/>
    <col min="2317" max="2317" width="7.5" customWidth="1"/>
    <col min="2318" max="2318" width="6.38333333333333" customWidth="1"/>
    <col min="2319" max="2319" width="9" hidden="1" customWidth="1"/>
    <col min="2320" max="2320" width="24.75" customWidth="1"/>
    <col min="2565" max="2565" width="5.25" customWidth="1"/>
    <col min="2566" max="2566" width="6.88333333333333" customWidth="1"/>
    <col min="2567" max="2567" width="9.38333333333333" customWidth="1"/>
    <col min="2568" max="2568" width="5.25" customWidth="1"/>
    <col min="2569" max="2569" width="7.38333333333333" customWidth="1"/>
    <col min="2570" max="2570" width="7.63333333333333" customWidth="1"/>
    <col min="2571" max="2572" width="6.75" customWidth="1"/>
    <col min="2573" max="2573" width="7.5" customWidth="1"/>
    <col min="2574" max="2574" width="6.38333333333333" customWidth="1"/>
    <col min="2575" max="2575" width="9" hidden="1" customWidth="1"/>
    <col min="2576" max="2576" width="24.75" customWidth="1"/>
    <col min="2821" max="2821" width="5.25" customWidth="1"/>
    <col min="2822" max="2822" width="6.88333333333333" customWidth="1"/>
    <col min="2823" max="2823" width="9.38333333333333" customWidth="1"/>
    <col min="2824" max="2824" width="5.25" customWidth="1"/>
    <col min="2825" max="2825" width="7.38333333333333" customWidth="1"/>
    <col min="2826" max="2826" width="7.63333333333333" customWidth="1"/>
    <col min="2827" max="2828" width="6.75" customWidth="1"/>
    <col min="2829" max="2829" width="7.5" customWidth="1"/>
    <col min="2830" max="2830" width="6.38333333333333" customWidth="1"/>
    <col min="2831" max="2831" width="9" hidden="1" customWidth="1"/>
    <col min="2832" max="2832" width="24.75" customWidth="1"/>
    <col min="3077" max="3077" width="5.25" customWidth="1"/>
    <col min="3078" max="3078" width="6.88333333333333" customWidth="1"/>
    <col min="3079" max="3079" width="9.38333333333333" customWidth="1"/>
    <col min="3080" max="3080" width="5.25" customWidth="1"/>
    <col min="3081" max="3081" width="7.38333333333333" customWidth="1"/>
    <col min="3082" max="3082" width="7.63333333333333" customWidth="1"/>
    <col min="3083" max="3084" width="6.75" customWidth="1"/>
    <col min="3085" max="3085" width="7.5" customWidth="1"/>
    <col min="3086" max="3086" width="6.38333333333333" customWidth="1"/>
    <col min="3087" max="3087" width="9" hidden="1" customWidth="1"/>
    <col min="3088" max="3088" width="24.75" customWidth="1"/>
    <col min="3333" max="3333" width="5.25" customWidth="1"/>
    <col min="3334" max="3334" width="6.88333333333333" customWidth="1"/>
    <col min="3335" max="3335" width="9.38333333333333" customWidth="1"/>
    <col min="3336" max="3336" width="5.25" customWidth="1"/>
    <col min="3337" max="3337" width="7.38333333333333" customWidth="1"/>
    <col min="3338" max="3338" width="7.63333333333333" customWidth="1"/>
    <col min="3339" max="3340" width="6.75" customWidth="1"/>
    <col min="3341" max="3341" width="7.5" customWidth="1"/>
    <col min="3342" max="3342" width="6.38333333333333" customWidth="1"/>
    <col min="3343" max="3343" width="9" hidden="1" customWidth="1"/>
    <col min="3344" max="3344" width="24.75" customWidth="1"/>
    <col min="3589" max="3589" width="5.25" customWidth="1"/>
    <col min="3590" max="3590" width="6.88333333333333" customWidth="1"/>
    <col min="3591" max="3591" width="9.38333333333333" customWidth="1"/>
    <col min="3592" max="3592" width="5.25" customWidth="1"/>
    <col min="3593" max="3593" width="7.38333333333333" customWidth="1"/>
    <col min="3594" max="3594" width="7.63333333333333" customWidth="1"/>
    <col min="3595" max="3596" width="6.75" customWidth="1"/>
    <col min="3597" max="3597" width="7.5" customWidth="1"/>
    <col min="3598" max="3598" width="6.38333333333333" customWidth="1"/>
    <col min="3599" max="3599" width="9" hidden="1" customWidth="1"/>
    <col min="3600" max="3600" width="24.75" customWidth="1"/>
    <col min="3845" max="3845" width="5.25" customWidth="1"/>
    <col min="3846" max="3846" width="6.88333333333333" customWidth="1"/>
    <col min="3847" max="3847" width="9.38333333333333" customWidth="1"/>
    <col min="3848" max="3848" width="5.25" customWidth="1"/>
    <col min="3849" max="3849" width="7.38333333333333" customWidth="1"/>
    <col min="3850" max="3850" width="7.63333333333333" customWidth="1"/>
    <col min="3851" max="3852" width="6.75" customWidth="1"/>
    <col min="3853" max="3853" width="7.5" customWidth="1"/>
    <col min="3854" max="3854" width="6.38333333333333" customWidth="1"/>
    <col min="3855" max="3855" width="9" hidden="1" customWidth="1"/>
    <col min="3856" max="3856" width="24.75" customWidth="1"/>
    <col min="4101" max="4101" width="5.25" customWidth="1"/>
    <col min="4102" max="4102" width="6.88333333333333" customWidth="1"/>
    <col min="4103" max="4103" width="9.38333333333333" customWidth="1"/>
    <col min="4104" max="4104" width="5.25" customWidth="1"/>
    <col min="4105" max="4105" width="7.38333333333333" customWidth="1"/>
    <col min="4106" max="4106" width="7.63333333333333" customWidth="1"/>
    <col min="4107" max="4108" width="6.75" customWidth="1"/>
    <col min="4109" max="4109" width="7.5" customWidth="1"/>
    <col min="4110" max="4110" width="6.38333333333333" customWidth="1"/>
    <col min="4111" max="4111" width="9" hidden="1" customWidth="1"/>
    <col min="4112" max="4112" width="24.75" customWidth="1"/>
    <col min="4357" max="4357" width="5.25" customWidth="1"/>
    <col min="4358" max="4358" width="6.88333333333333" customWidth="1"/>
    <col min="4359" max="4359" width="9.38333333333333" customWidth="1"/>
    <col min="4360" max="4360" width="5.25" customWidth="1"/>
    <col min="4361" max="4361" width="7.38333333333333" customWidth="1"/>
    <col min="4362" max="4362" width="7.63333333333333" customWidth="1"/>
    <col min="4363" max="4364" width="6.75" customWidth="1"/>
    <col min="4365" max="4365" width="7.5" customWidth="1"/>
    <col min="4366" max="4366" width="6.38333333333333" customWidth="1"/>
    <col min="4367" max="4367" width="9" hidden="1" customWidth="1"/>
    <col min="4368" max="4368" width="24.75" customWidth="1"/>
    <col min="4613" max="4613" width="5.25" customWidth="1"/>
    <col min="4614" max="4614" width="6.88333333333333" customWidth="1"/>
    <col min="4615" max="4615" width="9.38333333333333" customWidth="1"/>
    <col min="4616" max="4616" width="5.25" customWidth="1"/>
    <col min="4617" max="4617" width="7.38333333333333" customWidth="1"/>
    <col min="4618" max="4618" width="7.63333333333333" customWidth="1"/>
    <col min="4619" max="4620" width="6.75" customWidth="1"/>
    <col min="4621" max="4621" width="7.5" customWidth="1"/>
    <col min="4622" max="4622" width="6.38333333333333" customWidth="1"/>
    <col min="4623" max="4623" width="9" hidden="1" customWidth="1"/>
    <col min="4624" max="4624" width="24.75" customWidth="1"/>
    <col min="4869" max="4869" width="5.25" customWidth="1"/>
    <col min="4870" max="4870" width="6.88333333333333" customWidth="1"/>
    <col min="4871" max="4871" width="9.38333333333333" customWidth="1"/>
    <col min="4872" max="4872" width="5.25" customWidth="1"/>
    <col min="4873" max="4873" width="7.38333333333333" customWidth="1"/>
    <col min="4874" max="4874" width="7.63333333333333" customWidth="1"/>
    <col min="4875" max="4876" width="6.75" customWidth="1"/>
    <col min="4877" max="4877" width="7.5" customWidth="1"/>
    <col min="4878" max="4878" width="6.38333333333333" customWidth="1"/>
    <col min="4879" max="4879" width="9" hidden="1" customWidth="1"/>
    <col min="4880" max="4880" width="24.75" customWidth="1"/>
    <col min="5125" max="5125" width="5.25" customWidth="1"/>
    <col min="5126" max="5126" width="6.88333333333333" customWidth="1"/>
    <col min="5127" max="5127" width="9.38333333333333" customWidth="1"/>
    <col min="5128" max="5128" width="5.25" customWidth="1"/>
    <col min="5129" max="5129" width="7.38333333333333" customWidth="1"/>
    <col min="5130" max="5130" width="7.63333333333333" customWidth="1"/>
    <col min="5131" max="5132" width="6.75" customWidth="1"/>
    <col min="5133" max="5133" width="7.5" customWidth="1"/>
    <col min="5134" max="5134" width="6.38333333333333" customWidth="1"/>
    <col min="5135" max="5135" width="9" hidden="1" customWidth="1"/>
    <col min="5136" max="5136" width="24.75" customWidth="1"/>
    <col min="5381" max="5381" width="5.25" customWidth="1"/>
    <col min="5382" max="5382" width="6.88333333333333" customWidth="1"/>
    <col min="5383" max="5383" width="9.38333333333333" customWidth="1"/>
    <col min="5384" max="5384" width="5.25" customWidth="1"/>
    <col min="5385" max="5385" width="7.38333333333333" customWidth="1"/>
    <col min="5386" max="5386" width="7.63333333333333" customWidth="1"/>
    <col min="5387" max="5388" width="6.75" customWidth="1"/>
    <col min="5389" max="5389" width="7.5" customWidth="1"/>
    <col min="5390" max="5390" width="6.38333333333333" customWidth="1"/>
    <col min="5391" max="5391" width="9" hidden="1" customWidth="1"/>
    <col min="5392" max="5392" width="24.75" customWidth="1"/>
    <col min="5637" max="5637" width="5.25" customWidth="1"/>
    <col min="5638" max="5638" width="6.88333333333333" customWidth="1"/>
    <col min="5639" max="5639" width="9.38333333333333" customWidth="1"/>
    <col min="5640" max="5640" width="5.25" customWidth="1"/>
    <col min="5641" max="5641" width="7.38333333333333" customWidth="1"/>
    <col min="5642" max="5642" width="7.63333333333333" customWidth="1"/>
    <col min="5643" max="5644" width="6.75" customWidth="1"/>
    <col min="5645" max="5645" width="7.5" customWidth="1"/>
    <col min="5646" max="5646" width="6.38333333333333" customWidth="1"/>
    <col min="5647" max="5647" width="9" hidden="1" customWidth="1"/>
    <col min="5648" max="5648" width="24.75" customWidth="1"/>
    <col min="5893" max="5893" width="5.25" customWidth="1"/>
    <col min="5894" max="5894" width="6.88333333333333" customWidth="1"/>
    <col min="5895" max="5895" width="9.38333333333333" customWidth="1"/>
    <col min="5896" max="5896" width="5.25" customWidth="1"/>
    <col min="5897" max="5897" width="7.38333333333333" customWidth="1"/>
    <col min="5898" max="5898" width="7.63333333333333" customWidth="1"/>
    <col min="5899" max="5900" width="6.75" customWidth="1"/>
    <col min="5901" max="5901" width="7.5" customWidth="1"/>
    <col min="5902" max="5902" width="6.38333333333333" customWidth="1"/>
    <col min="5903" max="5903" width="9" hidden="1" customWidth="1"/>
    <col min="5904" max="5904" width="24.75" customWidth="1"/>
    <col min="6149" max="6149" width="5.25" customWidth="1"/>
    <col min="6150" max="6150" width="6.88333333333333" customWidth="1"/>
    <col min="6151" max="6151" width="9.38333333333333" customWidth="1"/>
    <col min="6152" max="6152" width="5.25" customWidth="1"/>
    <col min="6153" max="6153" width="7.38333333333333" customWidth="1"/>
    <col min="6154" max="6154" width="7.63333333333333" customWidth="1"/>
    <col min="6155" max="6156" width="6.75" customWidth="1"/>
    <col min="6157" max="6157" width="7.5" customWidth="1"/>
    <col min="6158" max="6158" width="6.38333333333333" customWidth="1"/>
    <col min="6159" max="6159" width="9" hidden="1" customWidth="1"/>
    <col min="6160" max="6160" width="24.75" customWidth="1"/>
    <col min="6405" max="6405" width="5.25" customWidth="1"/>
    <col min="6406" max="6406" width="6.88333333333333" customWidth="1"/>
    <col min="6407" max="6407" width="9.38333333333333" customWidth="1"/>
    <col min="6408" max="6408" width="5.25" customWidth="1"/>
    <col min="6409" max="6409" width="7.38333333333333" customWidth="1"/>
    <col min="6410" max="6410" width="7.63333333333333" customWidth="1"/>
    <col min="6411" max="6412" width="6.75" customWidth="1"/>
    <col min="6413" max="6413" width="7.5" customWidth="1"/>
    <col min="6414" max="6414" width="6.38333333333333" customWidth="1"/>
    <col min="6415" max="6415" width="9" hidden="1" customWidth="1"/>
    <col min="6416" max="6416" width="24.75" customWidth="1"/>
    <col min="6661" max="6661" width="5.25" customWidth="1"/>
    <col min="6662" max="6662" width="6.88333333333333" customWidth="1"/>
    <col min="6663" max="6663" width="9.38333333333333" customWidth="1"/>
    <col min="6664" max="6664" width="5.25" customWidth="1"/>
    <col min="6665" max="6665" width="7.38333333333333" customWidth="1"/>
    <col min="6666" max="6666" width="7.63333333333333" customWidth="1"/>
    <col min="6667" max="6668" width="6.75" customWidth="1"/>
    <col min="6669" max="6669" width="7.5" customWidth="1"/>
    <col min="6670" max="6670" width="6.38333333333333" customWidth="1"/>
    <col min="6671" max="6671" width="9" hidden="1" customWidth="1"/>
    <col min="6672" max="6672" width="24.75" customWidth="1"/>
    <col min="6917" max="6917" width="5.25" customWidth="1"/>
    <col min="6918" max="6918" width="6.88333333333333" customWidth="1"/>
    <col min="6919" max="6919" width="9.38333333333333" customWidth="1"/>
    <col min="6920" max="6920" width="5.25" customWidth="1"/>
    <col min="6921" max="6921" width="7.38333333333333" customWidth="1"/>
    <col min="6922" max="6922" width="7.63333333333333" customWidth="1"/>
    <col min="6923" max="6924" width="6.75" customWidth="1"/>
    <col min="6925" max="6925" width="7.5" customWidth="1"/>
    <col min="6926" max="6926" width="6.38333333333333" customWidth="1"/>
    <col min="6927" max="6927" width="9" hidden="1" customWidth="1"/>
    <col min="6928" max="6928" width="24.75" customWidth="1"/>
    <col min="7173" max="7173" width="5.25" customWidth="1"/>
    <col min="7174" max="7174" width="6.88333333333333" customWidth="1"/>
    <col min="7175" max="7175" width="9.38333333333333" customWidth="1"/>
    <col min="7176" max="7176" width="5.25" customWidth="1"/>
    <col min="7177" max="7177" width="7.38333333333333" customWidth="1"/>
    <col min="7178" max="7178" width="7.63333333333333" customWidth="1"/>
    <col min="7179" max="7180" width="6.75" customWidth="1"/>
    <col min="7181" max="7181" width="7.5" customWidth="1"/>
    <col min="7182" max="7182" width="6.38333333333333" customWidth="1"/>
    <col min="7183" max="7183" width="9" hidden="1" customWidth="1"/>
    <col min="7184" max="7184" width="24.75" customWidth="1"/>
    <col min="7429" max="7429" width="5.25" customWidth="1"/>
    <col min="7430" max="7430" width="6.88333333333333" customWidth="1"/>
    <col min="7431" max="7431" width="9.38333333333333" customWidth="1"/>
    <col min="7432" max="7432" width="5.25" customWidth="1"/>
    <col min="7433" max="7433" width="7.38333333333333" customWidth="1"/>
    <col min="7434" max="7434" width="7.63333333333333" customWidth="1"/>
    <col min="7435" max="7436" width="6.75" customWidth="1"/>
    <col min="7437" max="7437" width="7.5" customWidth="1"/>
    <col min="7438" max="7438" width="6.38333333333333" customWidth="1"/>
    <col min="7439" max="7439" width="9" hidden="1" customWidth="1"/>
    <col min="7440" max="7440" width="24.75" customWidth="1"/>
    <col min="7685" max="7685" width="5.25" customWidth="1"/>
    <col min="7686" max="7686" width="6.88333333333333" customWidth="1"/>
    <col min="7687" max="7687" width="9.38333333333333" customWidth="1"/>
    <col min="7688" max="7688" width="5.25" customWidth="1"/>
    <col min="7689" max="7689" width="7.38333333333333" customWidth="1"/>
    <col min="7690" max="7690" width="7.63333333333333" customWidth="1"/>
    <col min="7691" max="7692" width="6.75" customWidth="1"/>
    <col min="7693" max="7693" width="7.5" customWidth="1"/>
    <col min="7694" max="7694" width="6.38333333333333" customWidth="1"/>
    <col min="7695" max="7695" width="9" hidden="1" customWidth="1"/>
    <col min="7696" max="7696" width="24.75" customWidth="1"/>
    <col min="7941" max="7941" width="5.25" customWidth="1"/>
    <col min="7942" max="7942" width="6.88333333333333" customWidth="1"/>
    <col min="7943" max="7943" width="9.38333333333333" customWidth="1"/>
    <col min="7944" max="7944" width="5.25" customWidth="1"/>
    <col min="7945" max="7945" width="7.38333333333333" customWidth="1"/>
    <col min="7946" max="7946" width="7.63333333333333" customWidth="1"/>
    <col min="7947" max="7948" width="6.75" customWidth="1"/>
    <col min="7949" max="7949" width="7.5" customWidth="1"/>
    <col min="7950" max="7950" width="6.38333333333333" customWidth="1"/>
    <col min="7951" max="7951" width="9" hidden="1" customWidth="1"/>
    <col min="7952" max="7952" width="24.75" customWidth="1"/>
    <col min="8197" max="8197" width="5.25" customWidth="1"/>
    <col min="8198" max="8198" width="6.88333333333333" customWidth="1"/>
    <col min="8199" max="8199" width="9.38333333333333" customWidth="1"/>
    <col min="8200" max="8200" width="5.25" customWidth="1"/>
    <col min="8201" max="8201" width="7.38333333333333" customWidth="1"/>
    <col min="8202" max="8202" width="7.63333333333333" customWidth="1"/>
    <col min="8203" max="8204" width="6.75" customWidth="1"/>
    <col min="8205" max="8205" width="7.5" customWidth="1"/>
    <col min="8206" max="8206" width="6.38333333333333" customWidth="1"/>
    <col min="8207" max="8207" width="9" hidden="1" customWidth="1"/>
    <col min="8208" max="8208" width="24.75" customWidth="1"/>
    <col min="8453" max="8453" width="5.25" customWidth="1"/>
    <col min="8454" max="8454" width="6.88333333333333" customWidth="1"/>
    <col min="8455" max="8455" width="9.38333333333333" customWidth="1"/>
    <col min="8456" max="8456" width="5.25" customWidth="1"/>
    <col min="8457" max="8457" width="7.38333333333333" customWidth="1"/>
    <col min="8458" max="8458" width="7.63333333333333" customWidth="1"/>
    <col min="8459" max="8460" width="6.75" customWidth="1"/>
    <col min="8461" max="8461" width="7.5" customWidth="1"/>
    <col min="8462" max="8462" width="6.38333333333333" customWidth="1"/>
    <col min="8463" max="8463" width="9" hidden="1" customWidth="1"/>
    <col min="8464" max="8464" width="24.75" customWidth="1"/>
    <col min="8709" max="8709" width="5.25" customWidth="1"/>
    <col min="8710" max="8710" width="6.88333333333333" customWidth="1"/>
    <col min="8711" max="8711" width="9.38333333333333" customWidth="1"/>
    <col min="8712" max="8712" width="5.25" customWidth="1"/>
    <col min="8713" max="8713" width="7.38333333333333" customWidth="1"/>
    <col min="8714" max="8714" width="7.63333333333333" customWidth="1"/>
    <col min="8715" max="8716" width="6.75" customWidth="1"/>
    <col min="8717" max="8717" width="7.5" customWidth="1"/>
    <col min="8718" max="8718" width="6.38333333333333" customWidth="1"/>
    <col min="8719" max="8719" width="9" hidden="1" customWidth="1"/>
    <col min="8720" max="8720" width="24.75" customWidth="1"/>
    <col min="8965" max="8965" width="5.25" customWidth="1"/>
    <col min="8966" max="8966" width="6.88333333333333" customWidth="1"/>
    <col min="8967" max="8967" width="9.38333333333333" customWidth="1"/>
    <col min="8968" max="8968" width="5.25" customWidth="1"/>
    <col min="8969" max="8969" width="7.38333333333333" customWidth="1"/>
    <col min="8970" max="8970" width="7.63333333333333" customWidth="1"/>
    <col min="8971" max="8972" width="6.75" customWidth="1"/>
    <col min="8973" max="8973" width="7.5" customWidth="1"/>
    <col min="8974" max="8974" width="6.38333333333333" customWidth="1"/>
    <col min="8975" max="8975" width="9" hidden="1" customWidth="1"/>
    <col min="8976" max="8976" width="24.75" customWidth="1"/>
    <col min="9221" max="9221" width="5.25" customWidth="1"/>
    <col min="9222" max="9222" width="6.88333333333333" customWidth="1"/>
    <col min="9223" max="9223" width="9.38333333333333" customWidth="1"/>
    <col min="9224" max="9224" width="5.25" customWidth="1"/>
    <col min="9225" max="9225" width="7.38333333333333" customWidth="1"/>
    <col min="9226" max="9226" width="7.63333333333333" customWidth="1"/>
    <col min="9227" max="9228" width="6.75" customWidth="1"/>
    <col min="9229" max="9229" width="7.5" customWidth="1"/>
    <col min="9230" max="9230" width="6.38333333333333" customWidth="1"/>
    <col min="9231" max="9231" width="9" hidden="1" customWidth="1"/>
    <col min="9232" max="9232" width="24.75" customWidth="1"/>
    <col min="9477" max="9477" width="5.25" customWidth="1"/>
    <col min="9478" max="9478" width="6.88333333333333" customWidth="1"/>
    <col min="9479" max="9479" width="9.38333333333333" customWidth="1"/>
    <col min="9480" max="9480" width="5.25" customWidth="1"/>
    <col min="9481" max="9481" width="7.38333333333333" customWidth="1"/>
    <col min="9482" max="9482" width="7.63333333333333" customWidth="1"/>
    <col min="9483" max="9484" width="6.75" customWidth="1"/>
    <col min="9485" max="9485" width="7.5" customWidth="1"/>
    <col min="9486" max="9486" width="6.38333333333333" customWidth="1"/>
    <col min="9487" max="9487" width="9" hidden="1" customWidth="1"/>
    <col min="9488" max="9488" width="24.75" customWidth="1"/>
    <col min="9733" max="9733" width="5.25" customWidth="1"/>
    <col min="9734" max="9734" width="6.88333333333333" customWidth="1"/>
    <col min="9735" max="9735" width="9.38333333333333" customWidth="1"/>
    <col min="9736" max="9736" width="5.25" customWidth="1"/>
    <col min="9737" max="9737" width="7.38333333333333" customWidth="1"/>
    <col min="9738" max="9738" width="7.63333333333333" customWidth="1"/>
    <col min="9739" max="9740" width="6.75" customWidth="1"/>
    <col min="9741" max="9741" width="7.5" customWidth="1"/>
    <col min="9742" max="9742" width="6.38333333333333" customWidth="1"/>
    <col min="9743" max="9743" width="9" hidden="1" customWidth="1"/>
    <col min="9744" max="9744" width="24.75" customWidth="1"/>
    <col min="9989" max="9989" width="5.25" customWidth="1"/>
    <col min="9990" max="9990" width="6.88333333333333" customWidth="1"/>
    <col min="9991" max="9991" width="9.38333333333333" customWidth="1"/>
    <col min="9992" max="9992" width="5.25" customWidth="1"/>
    <col min="9993" max="9993" width="7.38333333333333" customWidth="1"/>
    <col min="9994" max="9994" width="7.63333333333333" customWidth="1"/>
    <col min="9995" max="9996" width="6.75" customWidth="1"/>
    <col min="9997" max="9997" width="7.5" customWidth="1"/>
    <col min="9998" max="9998" width="6.38333333333333" customWidth="1"/>
    <col min="9999" max="9999" width="9" hidden="1" customWidth="1"/>
    <col min="10000" max="10000" width="24.75" customWidth="1"/>
    <col min="10245" max="10245" width="5.25" customWidth="1"/>
    <col min="10246" max="10246" width="6.88333333333333" customWidth="1"/>
    <col min="10247" max="10247" width="9.38333333333333" customWidth="1"/>
    <col min="10248" max="10248" width="5.25" customWidth="1"/>
    <col min="10249" max="10249" width="7.38333333333333" customWidth="1"/>
    <col min="10250" max="10250" width="7.63333333333333" customWidth="1"/>
    <col min="10251" max="10252" width="6.75" customWidth="1"/>
    <col min="10253" max="10253" width="7.5" customWidth="1"/>
    <col min="10254" max="10254" width="6.38333333333333" customWidth="1"/>
    <col min="10255" max="10255" width="9" hidden="1" customWidth="1"/>
    <col min="10256" max="10256" width="24.75" customWidth="1"/>
    <col min="10501" max="10501" width="5.25" customWidth="1"/>
    <col min="10502" max="10502" width="6.88333333333333" customWidth="1"/>
    <col min="10503" max="10503" width="9.38333333333333" customWidth="1"/>
    <col min="10504" max="10504" width="5.25" customWidth="1"/>
    <col min="10505" max="10505" width="7.38333333333333" customWidth="1"/>
    <col min="10506" max="10506" width="7.63333333333333" customWidth="1"/>
    <col min="10507" max="10508" width="6.75" customWidth="1"/>
    <col min="10509" max="10509" width="7.5" customWidth="1"/>
    <col min="10510" max="10510" width="6.38333333333333" customWidth="1"/>
    <col min="10511" max="10511" width="9" hidden="1" customWidth="1"/>
    <col min="10512" max="10512" width="24.75" customWidth="1"/>
    <col min="10757" max="10757" width="5.25" customWidth="1"/>
    <col min="10758" max="10758" width="6.88333333333333" customWidth="1"/>
    <col min="10759" max="10759" width="9.38333333333333" customWidth="1"/>
    <col min="10760" max="10760" width="5.25" customWidth="1"/>
    <col min="10761" max="10761" width="7.38333333333333" customWidth="1"/>
    <col min="10762" max="10762" width="7.63333333333333" customWidth="1"/>
    <col min="10763" max="10764" width="6.75" customWidth="1"/>
    <col min="10765" max="10765" width="7.5" customWidth="1"/>
    <col min="10766" max="10766" width="6.38333333333333" customWidth="1"/>
    <col min="10767" max="10767" width="9" hidden="1" customWidth="1"/>
    <col min="10768" max="10768" width="24.75" customWidth="1"/>
    <col min="11013" max="11013" width="5.25" customWidth="1"/>
    <col min="11014" max="11014" width="6.88333333333333" customWidth="1"/>
    <col min="11015" max="11015" width="9.38333333333333" customWidth="1"/>
    <col min="11016" max="11016" width="5.25" customWidth="1"/>
    <col min="11017" max="11017" width="7.38333333333333" customWidth="1"/>
    <col min="11018" max="11018" width="7.63333333333333" customWidth="1"/>
    <col min="11019" max="11020" width="6.75" customWidth="1"/>
    <col min="11021" max="11021" width="7.5" customWidth="1"/>
    <col min="11022" max="11022" width="6.38333333333333" customWidth="1"/>
    <col min="11023" max="11023" width="9" hidden="1" customWidth="1"/>
    <col min="11024" max="11024" width="24.75" customWidth="1"/>
    <col min="11269" max="11269" width="5.25" customWidth="1"/>
    <col min="11270" max="11270" width="6.88333333333333" customWidth="1"/>
    <col min="11271" max="11271" width="9.38333333333333" customWidth="1"/>
    <col min="11272" max="11272" width="5.25" customWidth="1"/>
    <col min="11273" max="11273" width="7.38333333333333" customWidth="1"/>
    <col min="11274" max="11274" width="7.63333333333333" customWidth="1"/>
    <col min="11275" max="11276" width="6.75" customWidth="1"/>
    <col min="11277" max="11277" width="7.5" customWidth="1"/>
    <col min="11278" max="11278" width="6.38333333333333" customWidth="1"/>
    <col min="11279" max="11279" width="9" hidden="1" customWidth="1"/>
    <col min="11280" max="11280" width="24.75" customWidth="1"/>
    <col min="11525" max="11525" width="5.25" customWidth="1"/>
    <col min="11526" max="11526" width="6.88333333333333" customWidth="1"/>
    <col min="11527" max="11527" width="9.38333333333333" customWidth="1"/>
    <col min="11528" max="11528" width="5.25" customWidth="1"/>
    <col min="11529" max="11529" width="7.38333333333333" customWidth="1"/>
    <col min="11530" max="11530" width="7.63333333333333" customWidth="1"/>
    <col min="11531" max="11532" width="6.75" customWidth="1"/>
    <col min="11533" max="11533" width="7.5" customWidth="1"/>
    <col min="11534" max="11534" width="6.38333333333333" customWidth="1"/>
    <col min="11535" max="11535" width="9" hidden="1" customWidth="1"/>
    <col min="11536" max="11536" width="24.75" customWidth="1"/>
    <col min="11781" max="11781" width="5.25" customWidth="1"/>
    <col min="11782" max="11782" width="6.88333333333333" customWidth="1"/>
    <col min="11783" max="11783" width="9.38333333333333" customWidth="1"/>
    <col min="11784" max="11784" width="5.25" customWidth="1"/>
    <col min="11785" max="11785" width="7.38333333333333" customWidth="1"/>
    <col min="11786" max="11786" width="7.63333333333333" customWidth="1"/>
    <col min="11787" max="11788" width="6.75" customWidth="1"/>
    <col min="11789" max="11789" width="7.5" customWidth="1"/>
    <col min="11790" max="11790" width="6.38333333333333" customWidth="1"/>
    <col min="11791" max="11791" width="9" hidden="1" customWidth="1"/>
    <col min="11792" max="11792" width="24.75" customWidth="1"/>
    <col min="12037" max="12037" width="5.25" customWidth="1"/>
    <col min="12038" max="12038" width="6.88333333333333" customWidth="1"/>
    <col min="12039" max="12039" width="9.38333333333333" customWidth="1"/>
    <col min="12040" max="12040" width="5.25" customWidth="1"/>
    <col min="12041" max="12041" width="7.38333333333333" customWidth="1"/>
    <col min="12042" max="12042" width="7.63333333333333" customWidth="1"/>
    <col min="12043" max="12044" width="6.75" customWidth="1"/>
    <col min="12045" max="12045" width="7.5" customWidth="1"/>
    <col min="12046" max="12046" width="6.38333333333333" customWidth="1"/>
    <col min="12047" max="12047" width="9" hidden="1" customWidth="1"/>
    <col min="12048" max="12048" width="24.75" customWidth="1"/>
    <col min="12293" max="12293" width="5.25" customWidth="1"/>
    <col min="12294" max="12294" width="6.88333333333333" customWidth="1"/>
    <col min="12295" max="12295" width="9.38333333333333" customWidth="1"/>
    <col min="12296" max="12296" width="5.25" customWidth="1"/>
    <col min="12297" max="12297" width="7.38333333333333" customWidth="1"/>
    <col min="12298" max="12298" width="7.63333333333333" customWidth="1"/>
    <col min="12299" max="12300" width="6.75" customWidth="1"/>
    <col min="12301" max="12301" width="7.5" customWidth="1"/>
    <col min="12302" max="12302" width="6.38333333333333" customWidth="1"/>
    <col min="12303" max="12303" width="9" hidden="1" customWidth="1"/>
    <col min="12304" max="12304" width="24.75" customWidth="1"/>
    <col min="12549" max="12549" width="5.25" customWidth="1"/>
    <col min="12550" max="12550" width="6.88333333333333" customWidth="1"/>
    <col min="12551" max="12551" width="9.38333333333333" customWidth="1"/>
    <col min="12552" max="12552" width="5.25" customWidth="1"/>
    <col min="12553" max="12553" width="7.38333333333333" customWidth="1"/>
    <col min="12554" max="12554" width="7.63333333333333" customWidth="1"/>
    <col min="12555" max="12556" width="6.75" customWidth="1"/>
    <col min="12557" max="12557" width="7.5" customWidth="1"/>
    <col min="12558" max="12558" width="6.38333333333333" customWidth="1"/>
    <col min="12559" max="12559" width="9" hidden="1" customWidth="1"/>
    <col min="12560" max="12560" width="24.75" customWidth="1"/>
    <col min="12805" max="12805" width="5.25" customWidth="1"/>
    <col min="12806" max="12806" width="6.88333333333333" customWidth="1"/>
    <col min="12807" max="12807" width="9.38333333333333" customWidth="1"/>
    <col min="12808" max="12808" width="5.25" customWidth="1"/>
    <col min="12809" max="12809" width="7.38333333333333" customWidth="1"/>
    <col min="12810" max="12810" width="7.63333333333333" customWidth="1"/>
    <col min="12811" max="12812" width="6.75" customWidth="1"/>
    <col min="12813" max="12813" width="7.5" customWidth="1"/>
    <col min="12814" max="12814" width="6.38333333333333" customWidth="1"/>
    <col min="12815" max="12815" width="9" hidden="1" customWidth="1"/>
    <col min="12816" max="12816" width="24.75" customWidth="1"/>
    <col min="13061" max="13061" width="5.25" customWidth="1"/>
    <col min="13062" max="13062" width="6.88333333333333" customWidth="1"/>
    <col min="13063" max="13063" width="9.38333333333333" customWidth="1"/>
    <col min="13064" max="13064" width="5.25" customWidth="1"/>
    <col min="13065" max="13065" width="7.38333333333333" customWidth="1"/>
    <col min="13066" max="13066" width="7.63333333333333" customWidth="1"/>
    <col min="13067" max="13068" width="6.75" customWidth="1"/>
    <col min="13069" max="13069" width="7.5" customWidth="1"/>
    <col min="13070" max="13070" width="6.38333333333333" customWidth="1"/>
    <col min="13071" max="13071" width="9" hidden="1" customWidth="1"/>
    <col min="13072" max="13072" width="24.75" customWidth="1"/>
    <col min="13317" max="13317" width="5.25" customWidth="1"/>
    <col min="13318" max="13318" width="6.88333333333333" customWidth="1"/>
    <col min="13319" max="13319" width="9.38333333333333" customWidth="1"/>
    <col min="13320" max="13320" width="5.25" customWidth="1"/>
    <col min="13321" max="13321" width="7.38333333333333" customWidth="1"/>
    <col min="13322" max="13322" width="7.63333333333333" customWidth="1"/>
    <col min="13323" max="13324" width="6.75" customWidth="1"/>
    <col min="13325" max="13325" width="7.5" customWidth="1"/>
    <col min="13326" max="13326" width="6.38333333333333" customWidth="1"/>
    <col min="13327" max="13327" width="9" hidden="1" customWidth="1"/>
    <col min="13328" max="13328" width="24.75" customWidth="1"/>
    <col min="13573" max="13573" width="5.25" customWidth="1"/>
    <col min="13574" max="13574" width="6.88333333333333" customWidth="1"/>
    <col min="13575" max="13575" width="9.38333333333333" customWidth="1"/>
    <col min="13576" max="13576" width="5.25" customWidth="1"/>
    <col min="13577" max="13577" width="7.38333333333333" customWidth="1"/>
    <col min="13578" max="13578" width="7.63333333333333" customWidth="1"/>
    <col min="13579" max="13580" width="6.75" customWidth="1"/>
    <col min="13581" max="13581" width="7.5" customWidth="1"/>
    <col min="13582" max="13582" width="6.38333333333333" customWidth="1"/>
    <col min="13583" max="13583" width="9" hidden="1" customWidth="1"/>
    <col min="13584" max="13584" width="24.75" customWidth="1"/>
    <col min="13829" max="13829" width="5.25" customWidth="1"/>
    <col min="13830" max="13830" width="6.88333333333333" customWidth="1"/>
    <col min="13831" max="13831" width="9.38333333333333" customWidth="1"/>
    <col min="13832" max="13832" width="5.25" customWidth="1"/>
    <col min="13833" max="13833" width="7.38333333333333" customWidth="1"/>
    <col min="13834" max="13834" width="7.63333333333333" customWidth="1"/>
    <col min="13835" max="13836" width="6.75" customWidth="1"/>
    <col min="13837" max="13837" width="7.5" customWidth="1"/>
    <col min="13838" max="13838" width="6.38333333333333" customWidth="1"/>
    <col min="13839" max="13839" width="9" hidden="1" customWidth="1"/>
    <col min="13840" max="13840" width="24.75" customWidth="1"/>
    <col min="14085" max="14085" width="5.25" customWidth="1"/>
    <col min="14086" max="14086" width="6.88333333333333" customWidth="1"/>
    <col min="14087" max="14087" width="9.38333333333333" customWidth="1"/>
    <col min="14088" max="14088" width="5.25" customWidth="1"/>
    <col min="14089" max="14089" width="7.38333333333333" customWidth="1"/>
    <col min="14090" max="14090" width="7.63333333333333" customWidth="1"/>
    <col min="14091" max="14092" width="6.75" customWidth="1"/>
    <col min="14093" max="14093" width="7.5" customWidth="1"/>
    <col min="14094" max="14094" width="6.38333333333333" customWidth="1"/>
    <col min="14095" max="14095" width="9" hidden="1" customWidth="1"/>
    <col min="14096" max="14096" width="24.75" customWidth="1"/>
    <col min="14341" max="14341" width="5.25" customWidth="1"/>
    <col min="14342" max="14342" width="6.88333333333333" customWidth="1"/>
    <col min="14343" max="14343" width="9.38333333333333" customWidth="1"/>
    <col min="14344" max="14344" width="5.25" customWidth="1"/>
    <col min="14345" max="14345" width="7.38333333333333" customWidth="1"/>
    <col min="14346" max="14346" width="7.63333333333333" customWidth="1"/>
    <col min="14347" max="14348" width="6.75" customWidth="1"/>
    <col min="14349" max="14349" width="7.5" customWidth="1"/>
    <col min="14350" max="14350" width="6.38333333333333" customWidth="1"/>
    <col min="14351" max="14351" width="9" hidden="1" customWidth="1"/>
    <col min="14352" max="14352" width="24.75" customWidth="1"/>
    <col min="14597" max="14597" width="5.25" customWidth="1"/>
    <col min="14598" max="14598" width="6.88333333333333" customWidth="1"/>
    <col min="14599" max="14599" width="9.38333333333333" customWidth="1"/>
    <col min="14600" max="14600" width="5.25" customWidth="1"/>
    <col min="14601" max="14601" width="7.38333333333333" customWidth="1"/>
    <col min="14602" max="14602" width="7.63333333333333" customWidth="1"/>
    <col min="14603" max="14604" width="6.75" customWidth="1"/>
    <col min="14605" max="14605" width="7.5" customWidth="1"/>
    <col min="14606" max="14606" width="6.38333333333333" customWidth="1"/>
    <col min="14607" max="14607" width="9" hidden="1" customWidth="1"/>
    <col min="14608" max="14608" width="24.75" customWidth="1"/>
    <col min="14853" max="14853" width="5.25" customWidth="1"/>
    <col min="14854" max="14854" width="6.88333333333333" customWidth="1"/>
    <col min="14855" max="14855" width="9.38333333333333" customWidth="1"/>
    <col min="14856" max="14856" width="5.25" customWidth="1"/>
    <col min="14857" max="14857" width="7.38333333333333" customWidth="1"/>
    <col min="14858" max="14858" width="7.63333333333333" customWidth="1"/>
    <col min="14859" max="14860" width="6.75" customWidth="1"/>
    <col min="14861" max="14861" width="7.5" customWidth="1"/>
    <col min="14862" max="14862" width="6.38333333333333" customWidth="1"/>
    <col min="14863" max="14863" width="9" hidden="1" customWidth="1"/>
    <col min="14864" max="14864" width="24.75" customWidth="1"/>
    <col min="15109" max="15109" width="5.25" customWidth="1"/>
    <col min="15110" max="15110" width="6.88333333333333" customWidth="1"/>
    <col min="15111" max="15111" width="9.38333333333333" customWidth="1"/>
    <col min="15112" max="15112" width="5.25" customWidth="1"/>
    <col min="15113" max="15113" width="7.38333333333333" customWidth="1"/>
    <col min="15114" max="15114" width="7.63333333333333" customWidth="1"/>
    <col min="15115" max="15116" width="6.75" customWidth="1"/>
    <col min="15117" max="15117" width="7.5" customWidth="1"/>
    <col min="15118" max="15118" width="6.38333333333333" customWidth="1"/>
    <col min="15119" max="15119" width="9" hidden="1" customWidth="1"/>
    <col min="15120" max="15120" width="24.75" customWidth="1"/>
    <col min="15365" max="15365" width="5.25" customWidth="1"/>
    <col min="15366" max="15366" width="6.88333333333333" customWidth="1"/>
    <col min="15367" max="15367" width="9.38333333333333" customWidth="1"/>
    <col min="15368" max="15368" width="5.25" customWidth="1"/>
    <col min="15369" max="15369" width="7.38333333333333" customWidth="1"/>
    <col min="15370" max="15370" width="7.63333333333333" customWidth="1"/>
    <col min="15371" max="15372" width="6.75" customWidth="1"/>
    <col min="15373" max="15373" width="7.5" customWidth="1"/>
    <col min="15374" max="15374" width="6.38333333333333" customWidth="1"/>
    <col min="15375" max="15375" width="9" hidden="1" customWidth="1"/>
    <col min="15376" max="15376" width="24.75" customWidth="1"/>
    <col min="15621" max="15621" width="5.25" customWidth="1"/>
    <col min="15622" max="15622" width="6.88333333333333" customWidth="1"/>
    <col min="15623" max="15623" width="9.38333333333333" customWidth="1"/>
    <col min="15624" max="15624" width="5.25" customWidth="1"/>
    <col min="15625" max="15625" width="7.38333333333333" customWidth="1"/>
    <col min="15626" max="15626" width="7.63333333333333" customWidth="1"/>
    <col min="15627" max="15628" width="6.75" customWidth="1"/>
    <col min="15629" max="15629" width="7.5" customWidth="1"/>
    <col min="15630" max="15630" width="6.38333333333333" customWidth="1"/>
    <col min="15631" max="15631" width="9" hidden="1" customWidth="1"/>
    <col min="15632" max="15632" width="24.75" customWidth="1"/>
    <col min="15877" max="15877" width="5.25" customWidth="1"/>
    <col min="15878" max="15878" width="6.88333333333333" customWidth="1"/>
    <col min="15879" max="15879" width="9.38333333333333" customWidth="1"/>
    <col min="15880" max="15880" width="5.25" customWidth="1"/>
    <col min="15881" max="15881" width="7.38333333333333" customWidth="1"/>
    <col min="15882" max="15882" width="7.63333333333333" customWidth="1"/>
    <col min="15883" max="15884" width="6.75" customWidth="1"/>
    <col min="15885" max="15885" width="7.5" customWidth="1"/>
    <col min="15886" max="15886" width="6.38333333333333" customWidth="1"/>
    <col min="15887" max="15887" width="9" hidden="1" customWidth="1"/>
    <col min="15888" max="15888" width="24.75" customWidth="1"/>
    <col min="16133" max="16133" width="5.25" customWidth="1"/>
    <col min="16134" max="16134" width="6.88333333333333" customWidth="1"/>
    <col min="16135" max="16135" width="9.38333333333333" customWidth="1"/>
    <col min="16136" max="16136" width="5.25" customWidth="1"/>
    <col min="16137" max="16137" width="7.38333333333333" customWidth="1"/>
    <col min="16138" max="16138" width="7.63333333333333" customWidth="1"/>
    <col min="16139" max="16140" width="6.75" customWidth="1"/>
    <col min="16141" max="16141" width="7.5" customWidth="1"/>
    <col min="16142" max="16142" width="6.38333333333333" customWidth="1"/>
    <col min="16143" max="16143" width="9" hidden="1" customWidth="1"/>
    <col min="16144" max="16144" width="24.75" customWidth="1"/>
  </cols>
  <sheetData>
    <row r="1" ht="17.1" customHeight="1" spans="1:16">
      <c r="A1" s="14" t="s">
        <v>180</v>
      </c>
      <c r="B1" s="14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21" customHeight="1" spans="1:17">
      <c r="A2" s="17" t="s">
        <v>181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4.25" customHeight="1" spans="1:17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8" t="s">
        <v>2</v>
      </c>
    </row>
    <row r="4" ht="24.95" customHeight="1" spans="1:17">
      <c r="A4" s="19" t="s">
        <v>182</v>
      </c>
      <c r="B4" s="19" t="s">
        <v>183</v>
      </c>
      <c r="C4" s="19" t="s">
        <v>29</v>
      </c>
      <c r="D4" s="19" t="s">
        <v>184</v>
      </c>
      <c r="E4" s="20" t="s">
        <v>24</v>
      </c>
      <c r="F4" s="20"/>
      <c r="G4" s="20" t="s">
        <v>31</v>
      </c>
      <c r="H4" s="20"/>
      <c r="I4" s="20"/>
      <c r="J4" s="20"/>
      <c r="K4" s="20"/>
      <c r="L4" s="20"/>
      <c r="M4" s="20"/>
      <c r="N4" s="20"/>
      <c r="O4" s="20"/>
      <c r="P4" s="19" t="s">
        <v>32</v>
      </c>
      <c r="Q4" s="39" t="s">
        <v>5</v>
      </c>
    </row>
    <row r="5" ht="21" customHeight="1" spans="1:17">
      <c r="A5" s="21"/>
      <c r="B5" s="21"/>
      <c r="C5" s="21"/>
      <c r="D5" s="22"/>
      <c r="E5" s="20" t="s">
        <v>185</v>
      </c>
      <c r="F5" s="20" t="s">
        <v>34</v>
      </c>
      <c r="G5" s="20" t="s">
        <v>186</v>
      </c>
      <c r="H5" s="20" t="s">
        <v>187</v>
      </c>
      <c r="I5" s="20" t="s">
        <v>188</v>
      </c>
      <c r="J5" s="20" t="s">
        <v>189</v>
      </c>
      <c r="K5" s="20" t="s">
        <v>190</v>
      </c>
      <c r="L5" s="30" t="s">
        <v>44</v>
      </c>
      <c r="M5" s="31"/>
      <c r="N5" s="31"/>
      <c r="O5" s="20" t="s">
        <v>191</v>
      </c>
      <c r="P5" s="32"/>
      <c r="Q5" s="39"/>
    </row>
    <row r="6" ht="89.25" customHeight="1" spans="1:17">
      <c r="A6" s="23"/>
      <c r="B6" s="23"/>
      <c r="C6" s="23"/>
      <c r="D6" s="24"/>
      <c r="E6" s="20"/>
      <c r="F6" s="20"/>
      <c r="G6" s="20"/>
      <c r="H6" s="20"/>
      <c r="I6" s="20"/>
      <c r="J6" s="20"/>
      <c r="K6" s="20"/>
      <c r="L6" s="30" t="s">
        <v>48</v>
      </c>
      <c r="M6" s="31" t="s">
        <v>49</v>
      </c>
      <c r="N6" s="31" t="s">
        <v>51</v>
      </c>
      <c r="O6" s="20"/>
      <c r="P6" s="33"/>
      <c r="Q6" s="39"/>
    </row>
    <row r="7" ht="48" customHeight="1" spans="1:18">
      <c r="A7" s="13" t="s">
        <v>8</v>
      </c>
      <c r="B7" s="20">
        <f>F7+F8+F9+F11+F13+F14+F15+F16+F17+F12+F10</f>
        <v>1650</v>
      </c>
      <c r="C7" s="13" t="s">
        <v>89</v>
      </c>
      <c r="D7" s="13" t="s">
        <v>53</v>
      </c>
      <c r="E7" s="13">
        <f>F7/50</f>
        <v>15</v>
      </c>
      <c r="F7" s="13">
        <v>750</v>
      </c>
      <c r="G7" s="13">
        <v>670</v>
      </c>
      <c r="H7" s="13">
        <f>G7*0.5-I7</f>
        <v>335</v>
      </c>
      <c r="I7" s="13"/>
      <c r="J7" s="26">
        <f>G7-H7-I7-K7-N7-O7</f>
        <v>192</v>
      </c>
      <c r="K7" s="13">
        <v>108</v>
      </c>
      <c r="L7" s="13">
        <v>17</v>
      </c>
      <c r="M7" s="13">
        <v>18</v>
      </c>
      <c r="N7" s="9">
        <f>L7+M7</f>
        <v>35</v>
      </c>
      <c r="O7" s="34"/>
      <c r="P7" s="13">
        <v>80</v>
      </c>
      <c r="Q7" s="40" t="s">
        <v>192</v>
      </c>
      <c r="R7" s="41" t="s">
        <v>63</v>
      </c>
    </row>
    <row r="8" ht="30" customHeight="1" spans="1:18">
      <c r="A8" s="13"/>
      <c r="B8" s="20"/>
      <c r="C8" s="13" t="s">
        <v>72</v>
      </c>
      <c r="D8" s="13" t="s">
        <v>53</v>
      </c>
      <c r="E8" s="13">
        <f>F8/50</f>
        <v>7</v>
      </c>
      <c r="F8" s="13">
        <v>350</v>
      </c>
      <c r="G8" s="13">
        <v>350</v>
      </c>
      <c r="H8" s="13">
        <f>G8*0.5-I8</f>
        <v>175</v>
      </c>
      <c r="I8" s="13"/>
      <c r="J8" s="26">
        <f>G8-H8-I8-K8-N8-O8</f>
        <v>159</v>
      </c>
      <c r="K8" s="13"/>
      <c r="L8" s="13">
        <v>16</v>
      </c>
      <c r="M8" s="13"/>
      <c r="N8" s="9">
        <f>L8+M8</f>
        <v>16</v>
      </c>
      <c r="O8" s="20"/>
      <c r="P8" s="20"/>
      <c r="Q8" s="40" t="s">
        <v>193</v>
      </c>
      <c r="R8" s="41" t="s">
        <v>69</v>
      </c>
    </row>
    <row r="9" ht="38.25" customHeight="1" spans="1:18">
      <c r="A9" s="13"/>
      <c r="B9" s="20"/>
      <c r="C9" s="13" t="s">
        <v>81</v>
      </c>
      <c r="D9" s="13" t="s">
        <v>53</v>
      </c>
      <c r="E9" s="13">
        <f>F9/50</f>
        <v>2</v>
      </c>
      <c r="F9" s="13">
        <v>100</v>
      </c>
      <c r="G9" s="13">
        <v>100</v>
      </c>
      <c r="H9" s="13"/>
      <c r="I9" s="13"/>
      <c r="J9" s="26">
        <v>100</v>
      </c>
      <c r="K9" s="13"/>
      <c r="L9" s="13"/>
      <c r="M9" s="13"/>
      <c r="N9" s="9"/>
      <c r="O9" s="35"/>
      <c r="P9" s="35"/>
      <c r="Q9" s="40" t="s">
        <v>194</v>
      </c>
      <c r="R9" s="41" t="s">
        <v>89</v>
      </c>
    </row>
    <row r="10" ht="38.25" customHeight="1" spans="1:18">
      <c r="A10" s="13"/>
      <c r="B10" s="20"/>
      <c r="C10" s="13"/>
      <c r="D10" s="13" t="s">
        <v>71</v>
      </c>
      <c r="E10" s="13">
        <v>2</v>
      </c>
      <c r="F10" s="13">
        <v>100</v>
      </c>
      <c r="G10" s="13">
        <v>100</v>
      </c>
      <c r="H10" s="13"/>
      <c r="I10" s="13"/>
      <c r="J10" s="26">
        <v>100</v>
      </c>
      <c r="K10" s="13"/>
      <c r="L10" s="13"/>
      <c r="M10" s="13"/>
      <c r="N10" s="9"/>
      <c r="O10" s="35"/>
      <c r="P10" s="35"/>
      <c r="Q10" s="40"/>
      <c r="R10" s="41" t="s">
        <v>195</v>
      </c>
    </row>
    <row r="11" ht="38.25" customHeight="1" spans="1:18">
      <c r="A11" s="13"/>
      <c r="B11" s="20"/>
      <c r="C11" s="13" t="s">
        <v>69</v>
      </c>
      <c r="D11" s="13" t="s">
        <v>71</v>
      </c>
      <c r="E11" s="13">
        <f>F11/50</f>
        <v>1</v>
      </c>
      <c r="F11" s="13">
        <v>50</v>
      </c>
      <c r="G11" s="13">
        <v>50</v>
      </c>
      <c r="H11" s="9"/>
      <c r="I11" s="9"/>
      <c r="J11" s="26">
        <f>G11-H11-K11-N11-O11</f>
        <v>50</v>
      </c>
      <c r="K11" s="9"/>
      <c r="L11" s="9"/>
      <c r="M11" s="9"/>
      <c r="N11" s="9"/>
      <c r="O11" s="9"/>
      <c r="P11" s="9"/>
      <c r="Q11" s="40" t="s">
        <v>196</v>
      </c>
      <c r="R11" s="41" t="s">
        <v>81</v>
      </c>
    </row>
    <row r="12" ht="38.25" customHeight="1" spans="1:18">
      <c r="A12" s="13"/>
      <c r="B12" s="20"/>
      <c r="C12" s="25" t="s">
        <v>92</v>
      </c>
      <c r="D12" s="13" t="s">
        <v>53</v>
      </c>
      <c r="E12" s="13">
        <v>1</v>
      </c>
      <c r="F12" s="13">
        <v>50</v>
      </c>
      <c r="G12" s="13">
        <v>50</v>
      </c>
      <c r="H12" s="9"/>
      <c r="I12" s="9"/>
      <c r="J12" s="26">
        <v>50</v>
      </c>
      <c r="K12" s="9"/>
      <c r="L12" s="9"/>
      <c r="M12" s="9"/>
      <c r="N12" s="9"/>
      <c r="O12" s="9"/>
      <c r="P12" s="9"/>
      <c r="Q12" s="40" t="s">
        <v>93</v>
      </c>
      <c r="R12" s="41" t="s">
        <v>72</v>
      </c>
    </row>
    <row r="13" ht="33" customHeight="1" spans="1:17">
      <c r="A13" s="13"/>
      <c r="B13" s="20"/>
      <c r="C13" s="25" t="s">
        <v>65</v>
      </c>
      <c r="D13" s="13" t="s">
        <v>53</v>
      </c>
      <c r="E13" s="13">
        <v>1</v>
      </c>
      <c r="F13" s="13">
        <v>50</v>
      </c>
      <c r="G13" s="13">
        <v>50</v>
      </c>
      <c r="H13" s="9"/>
      <c r="I13" s="9"/>
      <c r="J13" s="26">
        <f t="shared" ref="J13:J18" si="0">G13-H13-K13-N13-O13</f>
        <v>50</v>
      </c>
      <c r="K13" s="9"/>
      <c r="L13" s="9"/>
      <c r="M13" s="9"/>
      <c r="N13" s="9"/>
      <c r="O13" s="9"/>
      <c r="P13" s="9"/>
      <c r="Q13" s="40"/>
    </row>
    <row r="14" ht="33" customHeight="1" spans="1:17">
      <c r="A14" s="13"/>
      <c r="B14" s="20"/>
      <c r="C14" s="25" t="s">
        <v>67</v>
      </c>
      <c r="D14" s="13" t="s">
        <v>53</v>
      </c>
      <c r="E14" s="13">
        <v>1</v>
      </c>
      <c r="F14" s="13">
        <v>50</v>
      </c>
      <c r="G14" s="13">
        <v>50</v>
      </c>
      <c r="H14" s="9"/>
      <c r="I14" s="9"/>
      <c r="J14" s="26">
        <f t="shared" si="0"/>
        <v>50</v>
      </c>
      <c r="K14" s="9"/>
      <c r="L14" s="9"/>
      <c r="M14" s="9"/>
      <c r="N14" s="9"/>
      <c r="O14" s="9"/>
      <c r="P14" s="9"/>
      <c r="Q14" s="40"/>
    </row>
    <row r="15" ht="33" customHeight="1" spans="1:17">
      <c r="A15" s="13"/>
      <c r="B15" s="20"/>
      <c r="C15" s="25" t="s">
        <v>91</v>
      </c>
      <c r="D15" s="13" t="s">
        <v>53</v>
      </c>
      <c r="E15" s="13">
        <v>1</v>
      </c>
      <c r="F15" s="13">
        <v>50</v>
      </c>
      <c r="G15" s="13">
        <v>50</v>
      </c>
      <c r="H15" s="9"/>
      <c r="I15" s="9"/>
      <c r="J15" s="26">
        <f t="shared" si="0"/>
        <v>50</v>
      </c>
      <c r="K15" s="9"/>
      <c r="L15" s="9"/>
      <c r="M15" s="9"/>
      <c r="N15" s="9"/>
      <c r="O15" s="9"/>
      <c r="P15" s="9"/>
      <c r="Q15" s="40"/>
    </row>
    <row r="16" ht="33" customHeight="1" spans="1:17">
      <c r="A16" s="13"/>
      <c r="B16" s="20"/>
      <c r="C16" s="25" t="s">
        <v>197</v>
      </c>
      <c r="D16" s="13" t="s">
        <v>71</v>
      </c>
      <c r="E16" s="13">
        <v>1</v>
      </c>
      <c r="F16" s="13">
        <v>50</v>
      </c>
      <c r="G16" s="13">
        <v>50</v>
      </c>
      <c r="H16" s="9"/>
      <c r="I16" s="9"/>
      <c r="J16" s="26">
        <f t="shared" si="0"/>
        <v>50</v>
      </c>
      <c r="K16" s="9"/>
      <c r="L16" s="9"/>
      <c r="M16" s="9"/>
      <c r="N16" s="9"/>
      <c r="O16" s="9"/>
      <c r="P16" s="9"/>
      <c r="Q16" s="40"/>
    </row>
    <row r="17" ht="33" customHeight="1" spans="1:17">
      <c r="A17" s="13"/>
      <c r="B17" s="20"/>
      <c r="C17" s="25" t="s">
        <v>198</v>
      </c>
      <c r="D17" s="13" t="s">
        <v>71</v>
      </c>
      <c r="E17" s="13">
        <v>1</v>
      </c>
      <c r="F17" s="13">
        <v>50</v>
      </c>
      <c r="G17" s="13">
        <v>50</v>
      </c>
      <c r="H17" s="9"/>
      <c r="I17" s="9"/>
      <c r="J17" s="26">
        <f t="shared" si="0"/>
        <v>50</v>
      </c>
      <c r="K17" s="9"/>
      <c r="L17" s="9"/>
      <c r="M17" s="9"/>
      <c r="N17" s="9"/>
      <c r="O17" s="9"/>
      <c r="P17" s="9"/>
      <c r="Q17" s="40"/>
    </row>
    <row r="18" ht="30" customHeight="1" spans="1:17">
      <c r="A18" s="13" t="s">
        <v>10</v>
      </c>
      <c r="B18" s="20">
        <f>SUM(F18:F20)</f>
        <v>860</v>
      </c>
      <c r="C18" s="13" t="s">
        <v>118</v>
      </c>
      <c r="D18" s="13" t="s">
        <v>53</v>
      </c>
      <c r="E18" s="13">
        <f>F18/50</f>
        <v>10</v>
      </c>
      <c r="F18" s="13">
        <v>500</v>
      </c>
      <c r="G18" s="13">
        <v>500</v>
      </c>
      <c r="H18" s="26">
        <f>G18*0.5</f>
        <v>250</v>
      </c>
      <c r="I18" s="13"/>
      <c r="J18" s="26">
        <f t="shared" si="0"/>
        <v>150</v>
      </c>
      <c r="K18" s="26">
        <v>75</v>
      </c>
      <c r="L18" s="36">
        <v>15</v>
      </c>
      <c r="M18" s="36">
        <v>10</v>
      </c>
      <c r="N18" s="9">
        <f>L18+M18</f>
        <v>25</v>
      </c>
      <c r="O18" s="34"/>
      <c r="P18" s="35"/>
      <c r="Q18" s="42"/>
    </row>
    <row r="19" ht="33" customHeight="1" spans="1:17">
      <c r="A19" s="13"/>
      <c r="B19" s="20"/>
      <c r="C19" s="13" t="s">
        <v>74</v>
      </c>
      <c r="D19" s="13" t="s">
        <v>53</v>
      </c>
      <c r="E19" s="13">
        <v>2</v>
      </c>
      <c r="F19" s="13">
        <v>60</v>
      </c>
      <c r="G19" s="13">
        <v>60</v>
      </c>
      <c r="H19" s="13"/>
      <c r="I19" s="13"/>
      <c r="J19" s="26">
        <v>60</v>
      </c>
      <c r="K19" s="13"/>
      <c r="L19" s="13"/>
      <c r="M19" s="13"/>
      <c r="N19" s="13"/>
      <c r="O19" s="13"/>
      <c r="P19" s="13"/>
      <c r="Q19" s="43" t="s">
        <v>199</v>
      </c>
    </row>
    <row r="20" ht="34.5" customHeight="1" spans="1:17">
      <c r="A20" s="13"/>
      <c r="B20" s="20"/>
      <c r="C20" s="13" t="s">
        <v>200</v>
      </c>
      <c r="D20" s="13" t="s">
        <v>71</v>
      </c>
      <c r="E20" s="13">
        <f t="shared" ref="E20:E32" si="1">F20/50</f>
        <v>6</v>
      </c>
      <c r="F20" s="13">
        <v>300</v>
      </c>
      <c r="G20" s="13">
        <v>300</v>
      </c>
      <c r="H20" s="13"/>
      <c r="I20" s="13"/>
      <c r="J20" s="26">
        <f>G20-H20-K20-N20-O20</f>
        <v>285</v>
      </c>
      <c r="K20" s="13"/>
      <c r="L20" s="13">
        <v>5</v>
      </c>
      <c r="M20" s="13">
        <v>10</v>
      </c>
      <c r="N20" s="9">
        <f>L20+M20</f>
        <v>15</v>
      </c>
      <c r="O20" s="34"/>
      <c r="P20" s="35"/>
      <c r="Q20" s="44"/>
    </row>
    <row r="21" ht="27" customHeight="1" spans="1:17">
      <c r="A21" s="13" t="s">
        <v>12</v>
      </c>
      <c r="B21" s="20">
        <f>F21+F22</f>
        <v>1200</v>
      </c>
      <c r="C21" s="13" t="s">
        <v>119</v>
      </c>
      <c r="D21" s="13" t="s">
        <v>53</v>
      </c>
      <c r="E21" s="13">
        <f t="shared" si="1"/>
        <v>12</v>
      </c>
      <c r="F21" s="13">
        <v>600</v>
      </c>
      <c r="G21" s="13">
        <v>600</v>
      </c>
      <c r="H21" s="26">
        <f>G21*0.5</f>
        <v>300</v>
      </c>
      <c r="I21" s="13"/>
      <c r="J21" s="26">
        <f>G21-H21-K21-N21-O21</f>
        <v>194</v>
      </c>
      <c r="K21" s="26">
        <v>90</v>
      </c>
      <c r="L21" s="36">
        <v>16</v>
      </c>
      <c r="M21" s="36"/>
      <c r="N21" s="9">
        <f>L21+M21</f>
        <v>16</v>
      </c>
      <c r="O21" s="37"/>
      <c r="P21" s="37"/>
      <c r="Q21" s="44"/>
    </row>
    <row r="22" ht="27" customHeight="1" spans="1:17">
      <c r="A22" s="13"/>
      <c r="B22" s="13"/>
      <c r="C22" s="13" t="s">
        <v>201</v>
      </c>
      <c r="D22" s="13" t="s">
        <v>71</v>
      </c>
      <c r="E22" s="13">
        <f t="shared" si="1"/>
        <v>12</v>
      </c>
      <c r="F22" s="13">
        <v>600</v>
      </c>
      <c r="G22" s="13">
        <v>600</v>
      </c>
      <c r="H22" s="13"/>
      <c r="I22" s="13"/>
      <c r="J22" s="26">
        <f>G22-H22-K22-N22-O22</f>
        <v>600</v>
      </c>
      <c r="K22" s="13"/>
      <c r="L22" s="13"/>
      <c r="M22" s="13"/>
      <c r="N22" s="9"/>
      <c r="O22" s="37"/>
      <c r="P22" s="37"/>
      <c r="Q22" s="44"/>
    </row>
    <row r="23" ht="27" customHeight="1" spans="1:17">
      <c r="A23" s="13" t="s">
        <v>14</v>
      </c>
      <c r="B23" s="20">
        <f>F23+F24+F25</f>
        <v>2700</v>
      </c>
      <c r="C23" s="13" t="s">
        <v>103</v>
      </c>
      <c r="D23" s="13" t="s">
        <v>53</v>
      </c>
      <c r="E23" s="13">
        <f t="shared" si="1"/>
        <v>28</v>
      </c>
      <c r="F23" s="9">
        <v>1400</v>
      </c>
      <c r="G23" s="13">
        <v>1400</v>
      </c>
      <c r="H23" s="26">
        <f>G23*0.5-I23</f>
        <v>688</v>
      </c>
      <c r="I23" s="13">
        <v>12</v>
      </c>
      <c r="J23" s="26">
        <f>G23-H23-K23-N23-O23-I23</f>
        <v>700</v>
      </c>
      <c r="K23" s="26"/>
      <c r="L23" s="36"/>
      <c r="M23" s="36"/>
      <c r="N23" s="9"/>
      <c r="O23" s="35"/>
      <c r="P23" s="35"/>
      <c r="Q23" s="44"/>
    </row>
    <row r="24" ht="27" customHeight="1" spans="1:17">
      <c r="A24" s="13"/>
      <c r="B24" s="13"/>
      <c r="C24" s="13" t="s">
        <v>202</v>
      </c>
      <c r="D24" s="13" t="s">
        <v>71</v>
      </c>
      <c r="E24" s="13">
        <f t="shared" si="1"/>
        <v>20</v>
      </c>
      <c r="F24" s="9">
        <v>1000</v>
      </c>
      <c r="G24" s="13">
        <v>1000</v>
      </c>
      <c r="H24" s="13"/>
      <c r="I24" s="13"/>
      <c r="J24" s="26">
        <f>G24-H24-K24-N24-O24</f>
        <v>1000</v>
      </c>
      <c r="K24" s="13"/>
      <c r="L24" s="13"/>
      <c r="M24" s="13"/>
      <c r="N24" s="9"/>
      <c r="O24" s="37"/>
      <c r="P24" s="37"/>
      <c r="Q24" s="42"/>
    </row>
    <row r="25" ht="27" customHeight="1" spans="1:17">
      <c r="A25" s="13"/>
      <c r="B25" s="13"/>
      <c r="C25" s="13" t="s">
        <v>203</v>
      </c>
      <c r="D25" s="13" t="s">
        <v>71</v>
      </c>
      <c r="E25" s="13">
        <f t="shared" si="1"/>
        <v>6</v>
      </c>
      <c r="F25" s="9">
        <v>300</v>
      </c>
      <c r="G25" s="13">
        <v>300</v>
      </c>
      <c r="H25" s="13"/>
      <c r="I25" s="13"/>
      <c r="J25" s="26">
        <f>G25-H25-K25-N25-O25</f>
        <v>300</v>
      </c>
      <c r="K25" s="13"/>
      <c r="L25" s="13"/>
      <c r="M25" s="13"/>
      <c r="N25" s="9"/>
      <c r="O25" s="35"/>
      <c r="P25" s="35"/>
      <c r="Q25" s="44"/>
    </row>
    <row r="26" ht="23.1" customHeight="1" spans="1:17">
      <c r="A26" s="27" t="s">
        <v>16</v>
      </c>
      <c r="B26" s="19">
        <f>F26+F27+F28</f>
        <v>1400</v>
      </c>
      <c r="C26" s="13" t="s">
        <v>104</v>
      </c>
      <c r="D26" s="13" t="s">
        <v>53</v>
      </c>
      <c r="E26" s="13">
        <f t="shared" si="1"/>
        <v>17</v>
      </c>
      <c r="F26" s="13">
        <v>850</v>
      </c>
      <c r="G26" s="13">
        <v>850</v>
      </c>
      <c r="H26" s="13">
        <f>G26*0.5-I26</f>
        <v>416</v>
      </c>
      <c r="I26" s="13">
        <v>9</v>
      </c>
      <c r="J26" s="26">
        <f>G26-H26-K26-N26-O26-I26</f>
        <v>425</v>
      </c>
      <c r="K26" s="26"/>
      <c r="L26" s="36"/>
      <c r="M26" s="36"/>
      <c r="N26" s="9"/>
      <c r="O26" s="37"/>
      <c r="P26" s="37"/>
      <c r="Q26" s="44"/>
    </row>
    <row r="27" ht="23.25" customHeight="1" spans="1:17">
      <c r="A27" s="28"/>
      <c r="B27" s="21"/>
      <c r="C27" s="13" t="s">
        <v>204</v>
      </c>
      <c r="D27" s="13" t="s">
        <v>53</v>
      </c>
      <c r="E27" s="13">
        <f t="shared" si="1"/>
        <v>8</v>
      </c>
      <c r="F27" s="13">
        <v>400</v>
      </c>
      <c r="G27" s="13">
        <v>400</v>
      </c>
      <c r="H27" s="13">
        <f>G27*0.5-I27</f>
        <v>200</v>
      </c>
      <c r="I27" s="13"/>
      <c r="J27" s="26">
        <f>G27-H27-K27-N27-O27</f>
        <v>50</v>
      </c>
      <c r="K27" s="26"/>
      <c r="L27" s="36"/>
      <c r="M27" s="36"/>
      <c r="N27" s="9"/>
      <c r="O27" s="13">
        <v>150</v>
      </c>
      <c r="P27" s="13"/>
      <c r="Q27" s="42" t="s">
        <v>205</v>
      </c>
    </row>
    <row r="28" ht="21.95" customHeight="1" spans="1:17">
      <c r="A28" s="28"/>
      <c r="B28" s="21"/>
      <c r="C28" s="13" t="s">
        <v>206</v>
      </c>
      <c r="D28" s="13" t="s">
        <v>71</v>
      </c>
      <c r="E28" s="13">
        <f t="shared" si="1"/>
        <v>3</v>
      </c>
      <c r="F28" s="13">
        <v>150</v>
      </c>
      <c r="G28" s="13">
        <v>150</v>
      </c>
      <c r="H28" s="13"/>
      <c r="I28" s="13"/>
      <c r="J28" s="26">
        <v>150</v>
      </c>
      <c r="K28" s="13"/>
      <c r="L28" s="13"/>
      <c r="M28" s="13"/>
      <c r="N28" s="9"/>
      <c r="O28" s="37"/>
      <c r="P28" s="37"/>
      <c r="Q28" s="44"/>
    </row>
    <row r="29" ht="27" customHeight="1" spans="1:21">
      <c r="A29" s="13" t="s">
        <v>18</v>
      </c>
      <c r="B29" s="20">
        <f>F29+F30</f>
        <v>1700</v>
      </c>
      <c r="C29" s="13" t="s">
        <v>105</v>
      </c>
      <c r="D29" s="13" t="s">
        <v>53</v>
      </c>
      <c r="E29" s="13">
        <f t="shared" si="1"/>
        <v>20</v>
      </c>
      <c r="F29" s="13">
        <v>1000</v>
      </c>
      <c r="G29" s="13">
        <v>1000</v>
      </c>
      <c r="H29" s="13">
        <f>G29*0.5-I29</f>
        <v>491</v>
      </c>
      <c r="I29" s="13">
        <v>9</v>
      </c>
      <c r="J29" s="26">
        <f>G29-H29-K29-N29-O29-I29</f>
        <v>460</v>
      </c>
      <c r="K29" s="26"/>
      <c r="L29" s="36">
        <v>20</v>
      </c>
      <c r="M29" s="36">
        <v>20</v>
      </c>
      <c r="N29" s="9">
        <f>L29+M29</f>
        <v>40</v>
      </c>
      <c r="P29" s="37"/>
      <c r="Q29" s="44"/>
      <c r="U29" s="7"/>
    </row>
    <row r="30" ht="24" customHeight="1" spans="1:17">
      <c r="A30" s="13"/>
      <c r="B30" s="13"/>
      <c r="C30" s="13" t="s">
        <v>207</v>
      </c>
      <c r="D30" s="13" t="s">
        <v>53</v>
      </c>
      <c r="E30" s="13">
        <f t="shared" si="1"/>
        <v>14</v>
      </c>
      <c r="F30" s="13">
        <v>700</v>
      </c>
      <c r="G30" s="13">
        <v>700</v>
      </c>
      <c r="H30" s="13">
        <f>G30*0.5-I30</f>
        <v>350</v>
      </c>
      <c r="I30" s="13"/>
      <c r="J30" s="26">
        <f>G30-H30-K30-N30-O30-I30</f>
        <v>320</v>
      </c>
      <c r="K30" s="13"/>
      <c r="L30" s="13"/>
      <c r="M30" s="13"/>
      <c r="N30" s="9"/>
      <c r="O30" s="13">
        <v>30</v>
      </c>
      <c r="P30" s="13"/>
      <c r="Q30" s="42" t="s">
        <v>208</v>
      </c>
    </row>
    <row r="31" ht="23.25" customHeight="1" spans="1:17">
      <c r="A31" s="13" t="s">
        <v>20</v>
      </c>
      <c r="B31" s="20">
        <f>F31+F32</f>
        <v>1300</v>
      </c>
      <c r="C31" s="13" t="s">
        <v>106</v>
      </c>
      <c r="D31" s="13" t="s">
        <v>53</v>
      </c>
      <c r="E31" s="13">
        <f t="shared" si="1"/>
        <v>18</v>
      </c>
      <c r="F31" s="13">
        <v>900</v>
      </c>
      <c r="G31" s="13">
        <v>900</v>
      </c>
      <c r="H31" s="13">
        <f>G31*0.5-I31</f>
        <v>442</v>
      </c>
      <c r="I31" s="13">
        <v>8</v>
      </c>
      <c r="J31" s="26">
        <f>G31-H31-K31-N31-O31-I31</f>
        <v>450</v>
      </c>
      <c r="K31" s="13"/>
      <c r="L31" s="13"/>
      <c r="M31" s="13"/>
      <c r="N31" s="9"/>
      <c r="O31" s="35"/>
      <c r="P31" s="35"/>
      <c r="Q31" s="44"/>
    </row>
    <row r="32" ht="26.25" customHeight="1" spans="1:17">
      <c r="A32" s="13"/>
      <c r="B32" s="13"/>
      <c r="C32" s="13" t="s">
        <v>209</v>
      </c>
      <c r="D32" s="13" t="s">
        <v>71</v>
      </c>
      <c r="E32" s="13">
        <f t="shared" si="1"/>
        <v>8</v>
      </c>
      <c r="F32" s="13">
        <v>400</v>
      </c>
      <c r="G32" s="13">
        <v>400</v>
      </c>
      <c r="H32" s="13"/>
      <c r="I32" s="13"/>
      <c r="J32" s="26">
        <f>G32-H32-K32-N32-O32</f>
        <v>400</v>
      </c>
      <c r="K32" s="13"/>
      <c r="L32" s="13"/>
      <c r="M32" s="13"/>
      <c r="N32" s="9"/>
      <c r="O32" s="35"/>
      <c r="P32" s="35"/>
      <c r="Q32" s="44"/>
    </row>
    <row r="33" ht="21" customHeight="1" spans="1:18">
      <c r="A33" s="20" t="s">
        <v>24</v>
      </c>
      <c r="B33" s="20"/>
      <c r="C33" s="20"/>
      <c r="D33" s="20"/>
      <c r="E33" s="20">
        <f t="shared" ref="E33:P33" si="2">SUM(E7:E32)</f>
        <v>217</v>
      </c>
      <c r="F33" s="20">
        <f t="shared" si="2"/>
        <v>10810</v>
      </c>
      <c r="G33" s="20">
        <f t="shared" si="2"/>
        <v>10730</v>
      </c>
      <c r="H33" s="20">
        <f t="shared" si="2"/>
        <v>3647</v>
      </c>
      <c r="I33" s="20">
        <f t="shared" si="2"/>
        <v>38</v>
      </c>
      <c r="J33" s="20">
        <f t="shared" si="2"/>
        <v>6445</v>
      </c>
      <c r="K33" s="20">
        <f t="shared" si="2"/>
        <v>273</v>
      </c>
      <c r="L33" s="20">
        <f t="shared" si="2"/>
        <v>89</v>
      </c>
      <c r="M33" s="20">
        <f t="shared" si="2"/>
        <v>58</v>
      </c>
      <c r="N33" s="20">
        <f t="shared" si="2"/>
        <v>147</v>
      </c>
      <c r="O33" s="20">
        <f t="shared" si="2"/>
        <v>180</v>
      </c>
      <c r="P33" s="20">
        <f t="shared" si="2"/>
        <v>80</v>
      </c>
      <c r="Q33" s="34"/>
      <c r="R33" s="45"/>
    </row>
    <row r="34" ht="12.75" customHeight="1" spans="6:6">
      <c r="F34" s="29"/>
    </row>
  </sheetData>
  <mergeCells count="36">
    <mergeCell ref="A1:C1"/>
    <mergeCell ref="A2:Q2"/>
    <mergeCell ref="E4:F4"/>
    <mergeCell ref="G4:O4"/>
    <mergeCell ref="L5:N5"/>
    <mergeCell ref="A33:C33"/>
    <mergeCell ref="A4:A6"/>
    <mergeCell ref="A7:A17"/>
    <mergeCell ref="A18:A20"/>
    <mergeCell ref="A21:A22"/>
    <mergeCell ref="A23:A25"/>
    <mergeCell ref="A26:A28"/>
    <mergeCell ref="A29:A30"/>
    <mergeCell ref="A31:A32"/>
    <mergeCell ref="B4:B6"/>
    <mergeCell ref="B7:B17"/>
    <mergeCell ref="B18:B20"/>
    <mergeCell ref="B21:B22"/>
    <mergeCell ref="B23:B25"/>
    <mergeCell ref="B26:B28"/>
    <mergeCell ref="B29:B30"/>
    <mergeCell ref="B31:B32"/>
    <mergeCell ref="C4:C6"/>
    <mergeCell ref="C9:C10"/>
    <mergeCell ref="D4:D6"/>
    <mergeCell ref="E5:E6"/>
    <mergeCell ref="F5:F6"/>
    <mergeCell ref="G5:G6"/>
    <mergeCell ref="H5:H6"/>
    <mergeCell ref="I5:I6"/>
    <mergeCell ref="J5:J6"/>
    <mergeCell ref="K5:K6"/>
    <mergeCell ref="O5:O6"/>
    <mergeCell ref="P4:P6"/>
    <mergeCell ref="Q4:Q6"/>
    <mergeCell ref="Q9:Q10"/>
  </mergeCells>
  <printOptions horizontalCentered="1"/>
  <pageMargins left="0.590277777777778" right="0.590277777777778" top="0.314583333333333" bottom="0.314583333333333" header="0.0784722222222222" footer="0.314583333333333"/>
  <pageSetup paperSize="9" scale="88" fitToHeight="0" orientation="landscape" horizontalDpi="600"/>
  <headerFooter/>
  <rowBreaks count="1" manualBreakCount="1">
    <brk id="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0"/>
  <sheetViews>
    <sheetView topLeftCell="C1" workbookViewId="0">
      <selection activeCell="P14" sqref="P14"/>
    </sheetView>
  </sheetViews>
  <sheetFormatPr defaultColWidth="8" defaultRowHeight="13.5"/>
  <cols>
    <col min="2" max="2" width="39.1333333333333" customWidth="1"/>
    <col min="3" max="3" width="18.8833333333333" customWidth="1"/>
    <col min="4" max="4" width="9.13333333333333" style="1" customWidth="1"/>
    <col min="7" max="7" width="13" customWidth="1"/>
    <col min="8" max="8" width="10.8833333333333" customWidth="1"/>
    <col min="9" max="9" width="11" customWidth="1"/>
    <col min="13" max="13" width="22.75" customWidth="1"/>
    <col min="14" max="16" width="10.3833333333333" customWidth="1"/>
  </cols>
  <sheetData>
    <row r="1" ht="26.1" customHeight="1" spans="7:10">
      <c r="G1" s="2" t="s">
        <v>39</v>
      </c>
      <c r="H1" s="2"/>
      <c r="I1" s="10" t="s">
        <v>40</v>
      </c>
      <c r="J1" s="11" t="s">
        <v>38</v>
      </c>
    </row>
    <row r="2" ht="39" customHeight="1" spans="2:10">
      <c r="B2" t="s">
        <v>110</v>
      </c>
      <c r="C2" s="3" t="s">
        <v>210</v>
      </c>
      <c r="D2" s="1" t="s">
        <v>36</v>
      </c>
      <c r="G2" s="4" t="s">
        <v>46</v>
      </c>
      <c r="H2" s="2" t="s">
        <v>47</v>
      </c>
      <c r="I2" s="12"/>
      <c r="J2" s="11"/>
    </row>
    <row r="3" ht="32.25" customHeight="1" spans="2:16">
      <c r="B3" s="5" t="s">
        <v>52</v>
      </c>
      <c r="C3" s="6">
        <v>1060</v>
      </c>
      <c r="D3" s="7">
        <f t="shared" ref="D3:D11" si="0">C3*$D$14</f>
        <v>477.438016528926</v>
      </c>
      <c r="G3" s="6">
        <v>21</v>
      </c>
      <c r="H3" s="6"/>
      <c r="I3" s="6">
        <v>18</v>
      </c>
      <c r="J3" s="7">
        <f t="shared" ref="J3:J12" si="1">D3-G3-I3</f>
        <v>438.438016528926</v>
      </c>
      <c r="M3" s="13" t="s">
        <v>89</v>
      </c>
      <c r="N3" s="13">
        <v>660</v>
      </c>
      <c r="P3" s="7">
        <f>N3*O7</f>
        <v>231.980198019802</v>
      </c>
    </row>
    <row r="4" ht="32.25" customHeight="1" spans="2:14">
      <c r="B4" s="5" t="s">
        <v>55</v>
      </c>
      <c r="C4" s="6">
        <v>450</v>
      </c>
      <c r="D4" s="7">
        <f t="shared" si="0"/>
        <v>202.685950413223</v>
      </c>
      <c r="G4" s="6"/>
      <c r="H4" s="6"/>
      <c r="I4" s="6"/>
      <c r="J4" s="7">
        <f t="shared" si="1"/>
        <v>202.685950413223</v>
      </c>
      <c r="M4" s="13" t="s">
        <v>69</v>
      </c>
      <c r="N4" s="13">
        <v>50</v>
      </c>
    </row>
    <row r="5" ht="32.25" customHeight="1" spans="2:16">
      <c r="B5" s="5" t="s">
        <v>57</v>
      </c>
      <c r="C5" s="6">
        <v>560</v>
      </c>
      <c r="D5" s="7">
        <f t="shared" si="0"/>
        <v>252.231404958678</v>
      </c>
      <c r="G5" s="6">
        <v>11</v>
      </c>
      <c r="H5" s="6"/>
      <c r="I5" s="6">
        <v>18</v>
      </c>
      <c r="J5" s="7">
        <f t="shared" si="1"/>
        <v>223.231404958678</v>
      </c>
      <c r="N5">
        <f>N3+N4</f>
        <v>710</v>
      </c>
      <c r="O5">
        <v>0.5</v>
      </c>
      <c r="P5">
        <f>N5*O5</f>
        <v>355</v>
      </c>
    </row>
    <row r="6" ht="32.25" customHeight="1" spans="2:16">
      <c r="B6" s="5" t="s">
        <v>58</v>
      </c>
      <c r="C6" s="6">
        <v>460</v>
      </c>
      <c r="D6" s="7">
        <f t="shared" si="0"/>
        <v>207.190082644628</v>
      </c>
      <c r="G6" s="6">
        <v>9</v>
      </c>
      <c r="H6" s="6"/>
      <c r="I6" s="6"/>
      <c r="J6" s="7">
        <f t="shared" si="1"/>
        <v>198.190082644628</v>
      </c>
      <c r="M6" s="13" t="s">
        <v>72</v>
      </c>
      <c r="N6">
        <v>350</v>
      </c>
      <c r="P6" s="7">
        <f>N6*O7</f>
        <v>123.019801980198</v>
      </c>
    </row>
    <row r="7" ht="32.25" customHeight="1" spans="2:15">
      <c r="B7" s="5" t="s">
        <v>60</v>
      </c>
      <c r="C7" s="6">
        <v>450</v>
      </c>
      <c r="D7" s="7">
        <f t="shared" si="0"/>
        <v>202.685950413223</v>
      </c>
      <c r="G7" s="6"/>
      <c r="H7" s="6"/>
      <c r="I7" s="6"/>
      <c r="J7" s="7">
        <f t="shared" si="1"/>
        <v>202.685950413223</v>
      </c>
      <c r="N7">
        <f>N3+N6</f>
        <v>1010</v>
      </c>
      <c r="O7" s="1">
        <f>P5/N7</f>
        <v>0.351485148514851</v>
      </c>
    </row>
    <row r="8" ht="32.25" customHeight="1" spans="2:10">
      <c r="B8" s="5" t="s">
        <v>62</v>
      </c>
      <c r="C8" s="6">
        <v>550</v>
      </c>
      <c r="D8" s="7">
        <f t="shared" si="0"/>
        <v>247.727272727273</v>
      </c>
      <c r="G8" s="6"/>
      <c r="H8" s="6"/>
      <c r="I8" s="6"/>
      <c r="J8" s="7">
        <f t="shared" si="1"/>
        <v>247.727272727273</v>
      </c>
    </row>
    <row r="9" ht="32.25" customHeight="1" spans="2:16">
      <c r="B9" s="8" t="s">
        <v>63</v>
      </c>
      <c r="C9" s="9">
        <v>600</v>
      </c>
      <c r="D9" s="7">
        <f t="shared" si="0"/>
        <v>270.247933884298</v>
      </c>
      <c r="G9" s="9"/>
      <c r="H9" s="9"/>
      <c r="I9" s="9"/>
      <c r="J9" s="7">
        <f t="shared" si="1"/>
        <v>270.247933884298</v>
      </c>
      <c r="M9" s="13" t="s">
        <v>104</v>
      </c>
      <c r="N9" s="13">
        <v>850</v>
      </c>
      <c r="P9" s="7">
        <f>N9*O12</f>
        <v>289</v>
      </c>
    </row>
    <row r="10" ht="32.25" customHeight="1" spans="2:16">
      <c r="B10" s="8" t="s">
        <v>65</v>
      </c>
      <c r="C10" s="9">
        <v>510</v>
      </c>
      <c r="D10" s="7">
        <f t="shared" si="0"/>
        <v>229.710743801653</v>
      </c>
      <c r="G10" s="9"/>
      <c r="H10" s="9"/>
      <c r="I10" s="9"/>
      <c r="J10" s="7">
        <f t="shared" si="1"/>
        <v>229.710743801653</v>
      </c>
      <c r="M10" s="13" t="s">
        <v>204</v>
      </c>
      <c r="N10" s="13">
        <v>400</v>
      </c>
      <c r="P10" s="7">
        <f>N10*O12</f>
        <v>136</v>
      </c>
    </row>
    <row r="11" ht="32.25" customHeight="1" spans="2:16">
      <c r="B11" s="5" t="s">
        <v>67</v>
      </c>
      <c r="C11" s="6">
        <v>360</v>
      </c>
      <c r="D11" s="7">
        <f t="shared" si="0"/>
        <v>162.148760330579</v>
      </c>
      <c r="G11" s="6"/>
      <c r="H11" s="6"/>
      <c r="I11" s="6"/>
      <c r="J11" s="7">
        <f t="shared" si="1"/>
        <v>162.148760330579</v>
      </c>
      <c r="N11">
        <f>N9+N10</f>
        <v>1250</v>
      </c>
      <c r="O11">
        <v>0.5</v>
      </c>
      <c r="P11">
        <f>N9*O11</f>
        <v>425</v>
      </c>
    </row>
    <row r="12" ht="32.25" customHeight="1" spans="2:15">
      <c r="B12" s="5" t="s">
        <v>69</v>
      </c>
      <c r="C12" s="6">
        <v>450</v>
      </c>
      <c r="G12" s="6"/>
      <c r="H12" s="6"/>
      <c r="I12" s="6"/>
      <c r="J12" s="7">
        <f t="shared" si="1"/>
        <v>0</v>
      </c>
      <c r="O12" s="1">
        <f>P11/N11</f>
        <v>0.34</v>
      </c>
    </row>
    <row r="13" ht="27.95" customHeight="1" spans="3:5">
      <c r="C13">
        <f>SUM(C3:C12)</f>
        <v>5450</v>
      </c>
      <c r="D13" s="1">
        <v>0.5</v>
      </c>
      <c r="E13">
        <f>C13*D13</f>
        <v>2725</v>
      </c>
    </row>
    <row r="14" ht="27.95" customHeight="1" spans="3:16">
      <c r="C14">
        <f>C11+C10+C9+C8+C7+C6+C5+C4+C3+C15+C16</f>
        <v>6050</v>
      </c>
      <c r="D14" s="1">
        <f>E13/C14</f>
        <v>0.450413223140496</v>
      </c>
      <c r="M14" s="13" t="s">
        <v>105</v>
      </c>
      <c r="N14" s="13">
        <v>1000</v>
      </c>
      <c r="P14" s="7">
        <f>N14*O17</f>
        <v>294.117647058824</v>
      </c>
    </row>
    <row r="15" ht="27.95" customHeight="1" spans="2:16">
      <c r="B15" s="8" t="s">
        <v>76</v>
      </c>
      <c r="C15" s="9">
        <v>550</v>
      </c>
      <c r="D15" s="7">
        <f>C15*$D$14</f>
        <v>247.727272727273</v>
      </c>
      <c r="G15" s="9"/>
      <c r="H15" s="9">
        <v>150</v>
      </c>
      <c r="I15" s="9"/>
      <c r="J15" s="7">
        <f>D15-H15</f>
        <v>97.7272727272727</v>
      </c>
      <c r="M15" s="13" t="s">
        <v>207</v>
      </c>
      <c r="N15" s="13">
        <v>700</v>
      </c>
      <c r="P15" s="7">
        <f>N15*O17</f>
        <v>205.882352941176</v>
      </c>
    </row>
    <row r="16" ht="27.95" customHeight="1" spans="2:16">
      <c r="B16" s="8" t="s">
        <v>78</v>
      </c>
      <c r="C16" s="9">
        <v>500</v>
      </c>
      <c r="D16" s="7">
        <f>C16*$D$14</f>
        <v>225.206611570248</v>
      </c>
      <c r="G16" s="9"/>
      <c r="H16" s="9">
        <v>120</v>
      </c>
      <c r="I16" s="9"/>
      <c r="J16" s="7">
        <f>D16-H16</f>
        <v>105.206611570248</v>
      </c>
      <c r="N16">
        <f>N14+N15</f>
        <v>1700</v>
      </c>
      <c r="O16">
        <v>0.5</v>
      </c>
      <c r="P16">
        <f>N14*O16</f>
        <v>500</v>
      </c>
    </row>
    <row r="17" ht="27.95" customHeight="1" spans="15:15">
      <c r="O17" s="1">
        <f>P16/N16</f>
        <v>0.294117647058824</v>
      </c>
    </row>
    <row r="19" ht="12.75" customHeight="1"/>
    <row r="20" ht="12.75" customHeight="1"/>
  </sheetData>
  <mergeCells count="2">
    <mergeCell ref="I1:I2"/>
    <mergeCell ref="J1:J2"/>
  </mergeCells>
  <pageMargins left="0.700606886796125" right="0.700606886796125" top="0.751989328955102" bottom="0.751989328955102" header="0.299268139628913" footer="0.29926813962891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配额生测算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WPS_1635482059</cp:lastModifiedBy>
  <cp:revision>0</cp:revision>
  <dcterms:created xsi:type="dcterms:W3CDTF">2017-04-13T03:21:00Z</dcterms:created>
  <cp:lastPrinted>2022-06-04T05:33:00Z</cp:lastPrinted>
  <dcterms:modified xsi:type="dcterms:W3CDTF">2022-06-23T15:40:33Z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C87AD915321046E1BBA0CE18203657DE</vt:lpwstr>
  </property>
</Properties>
</file>