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管理人员 " sheetId="1" r:id="rId1"/>
    <sheet name="专业技术人员" sheetId="2" r:id="rId2"/>
  </sheets>
  <definedNames/>
  <calcPr fullCalcOnLoad="1"/>
</workbook>
</file>

<file path=xl/sharedStrings.xml><?xml version="1.0" encoding="utf-8"?>
<sst xmlns="http://schemas.openxmlformats.org/spreadsheetml/2006/main" count="116" uniqueCount="79">
  <si>
    <t>附件</t>
  </si>
  <si>
    <t>贵阳市教育局直属学校（单位）2021年公开招聘事业单位工作人员
面试成绩及总成绩汇总表（管理人员）</t>
  </si>
  <si>
    <t>姓名</t>
  </si>
  <si>
    <t>本岗位招聘计划数</t>
  </si>
  <si>
    <t>准考证号</t>
  </si>
  <si>
    <t>报考单位</t>
  </si>
  <si>
    <t>报考岗位代码</t>
  </si>
  <si>
    <t>职测成绩（150分制）</t>
  </si>
  <si>
    <t>综合成绩（150分制）</t>
  </si>
  <si>
    <t>笔试总成绩</t>
  </si>
  <si>
    <t>笔试百分制占比60%</t>
  </si>
  <si>
    <r>
      <rPr>
        <b/>
        <sz val="10"/>
        <rFont val="宋体"/>
        <family val="0"/>
      </rPr>
      <t>面试成绩（1</t>
    </r>
    <r>
      <rPr>
        <b/>
        <sz val="10"/>
        <rFont val="宋体"/>
        <family val="0"/>
      </rPr>
      <t>00分制）</t>
    </r>
  </si>
  <si>
    <t>面试百分制占比40%</t>
  </si>
  <si>
    <t>总成绩</t>
  </si>
  <si>
    <t>备注</t>
  </si>
  <si>
    <t>欧阳静彦</t>
  </si>
  <si>
    <t>1152015700704</t>
  </si>
  <si>
    <t xml:space="preserve">
贵阳市第四十五中学</t>
  </si>
  <si>
    <t xml:space="preserve">
10110003901</t>
  </si>
  <si>
    <t>杨丽</t>
  </si>
  <si>
    <t>1152015704105</t>
  </si>
  <si>
    <t>李加美</t>
  </si>
  <si>
    <t>1152015702930</t>
  </si>
  <si>
    <t>刘恋</t>
  </si>
  <si>
    <t>1152015705626</t>
  </si>
  <si>
    <t>缺考</t>
  </si>
  <si>
    <t>魏楠</t>
  </si>
  <si>
    <t>1152015704430</t>
  </si>
  <si>
    <t xml:space="preserve">贵阳市大中专毕业生就业指导中心       </t>
  </si>
  <si>
    <t>姚婵</t>
  </si>
  <si>
    <t>1152015701508</t>
  </si>
  <si>
    <t>粟成成</t>
  </si>
  <si>
    <t>1152015702920</t>
  </si>
  <si>
    <t>夏安修</t>
  </si>
  <si>
    <t>1152015703704</t>
  </si>
  <si>
    <t>贵阳市第三十一中学</t>
  </si>
  <si>
    <t>卢锦旭</t>
  </si>
  <si>
    <t>1152015701928</t>
  </si>
  <si>
    <t>刘雪会</t>
  </si>
  <si>
    <t>1152015700222</t>
  </si>
  <si>
    <t>杨杨</t>
  </si>
  <si>
    <t>1152015703720</t>
  </si>
  <si>
    <t>刘珍珠</t>
  </si>
  <si>
    <t>1152015704216</t>
  </si>
  <si>
    <t>刘佳欣</t>
  </si>
  <si>
    <t>1152015705902</t>
  </si>
  <si>
    <t>刘叶子</t>
  </si>
  <si>
    <t>1152015704503</t>
  </si>
  <si>
    <t>宋佳俐</t>
  </si>
  <si>
    <t>1152015703724</t>
  </si>
  <si>
    <t>梁培广</t>
  </si>
  <si>
    <t>1152015701901</t>
  </si>
  <si>
    <t>孔晋云</t>
  </si>
  <si>
    <t>1152015705910</t>
  </si>
  <si>
    <t>贵阳市中心实验幼儿园</t>
  </si>
  <si>
    <t>刘浪</t>
  </si>
  <si>
    <t>1152015700408</t>
  </si>
  <si>
    <t>陈海涛</t>
  </si>
  <si>
    <t>1152015703611</t>
  </si>
  <si>
    <t>面试成绩未达面试最低合格分数线</t>
  </si>
  <si>
    <t>贵阳市教育局直属学校（单位）2021年公开招聘事业单位工作人员
面试成绩及总成绩汇总表（专业技术人员）</t>
  </si>
  <si>
    <t>笔试百分制占比30%</t>
  </si>
  <si>
    <t>专业测试成绩（100分制）</t>
  </si>
  <si>
    <r>
      <t>专业测试占比</t>
    </r>
    <r>
      <rPr>
        <b/>
        <sz val="10"/>
        <rFont val="Arial"/>
        <family val="2"/>
      </rPr>
      <t>40%</t>
    </r>
  </si>
  <si>
    <t>笔试+专业测试成绩</t>
  </si>
  <si>
    <t>面试百分制占比30%</t>
  </si>
  <si>
    <t>李画</t>
  </si>
  <si>
    <t>1152015702018</t>
  </si>
  <si>
    <t>吴锦昊</t>
  </si>
  <si>
    <t>1152015704418</t>
  </si>
  <si>
    <t>黄启里</t>
  </si>
  <si>
    <t>1152015703723</t>
  </si>
  <si>
    <t>吕宇</t>
  </si>
  <si>
    <t>1152015700130</t>
  </si>
  <si>
    <t>贵阳市招生考试管理中心</t>
  </si>
  <si>
    <t>范伟超</t>
  </si>
  <si>
    <t>1152015702805</t>
  </si>
  <si>
    <t>龚美君</t>
  </si>
  <si>
    <t>1152015700107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</si>
</sst>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176" fontId="5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50" fillId="0" borderId="15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H26" sqref="H26"/>
    </sheetView>
  </sheetViews>
  <sheetFormatPr defaultColWidth="8.7109375" defaultRowHeight="12.75"/>
  <cols>
    <col min="1" max="1" width="8.8515625" style="1" customWidth="1"/>
    <col min="2" max="2" width="8.421875" style="2" customWidth="1"/>
    <col min="3" max="3" width="19.57421875" style="3" customWidth="1"/>
    <col min="4" max="4" width="32.8515625" style="3" customWidth="1"/>
    <col min="5" max="6" width="16.8515625" style="3" customWidth="1"/>
    <col min="7" max="7" width="14.8515625" style="3" customWidth="1"/>
    <col min="8" max="8" width="12.140625" style="3" customWidth="1"/>
    <col min="9" max="9" width="10.7109375" style="3" customWidth="1"/>
    <col min="10" max="10" width="13.140625" style="3" bestFit="1" customWidth="1"/>
    <col min="11" max="12" width="9.140625" style="3" bestFit="1" customWidth="1"/>
    <col min="13" max="13" width="31.8515625" style="3" customWidth="1"/>
    <col min="14" max="249" width="9.140625" style="3" bestFit="1" customWidth="1"/>
  </cols>
  <sheetData>
    <row r="1" spans="1:2" ht="15">
      <c r="A1" s="57" t="s">
        <v>0</v>
      </c>
      <c r="B1" s="57"/>
    </row>
    <row r="2" spans="1:16" ht="57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5"/>
      <c r="O2" s="35"/>
      <c r="P2" s="35"/>
    </row>
    <row r="3" spans="1:13" s="3" customFormat="1" ht="39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15" t="s">
        <v>11</v>
      </c>
      <c r="K3" s="15" t="s">
        <v>12</v>
      </c>
      <c r="L3" s="15" t="s">
        <v>13</v>
      </c>
      <c r="M3" s="16" t="s">
        <v>14</v>
      </c>
    </row>
    <row r="4" spans="1:14" ht="12.75">
      <c r="A4" s="9" t="s">
        <v>15</v>
      </c>
      <c r="B4" s="10">
        <v>1</v>
      </c>
      <c r="C4" s="36" t="s">
        <v>16</v>
      </c>
      <c r="D4" s="36" t="s">
        <v>17</v>
      </c>
      <c r="E4" s="36" t="s">
        <v>18</v>
      </c>
      <c r="F4" s="36">
        <v>87.5</v>
      </c>
      <c r="G4" s="36">
        <v>117</v>
      </c>
      <c r="H4" s="36">
        <v>204.5</v>
      </c>
      <c r="I4" s="51">
        <f aca="true" t="shared" si="0" ref="I4:I22">H4/3*0.6</f>
        <v>40.9</v>
      </c>
      <c r="J4" s="21">
        <v>82.4</v>
      </c>
      <c r="K4" s="21">
        <f>J4*0.4</f>
        <v>32.96</v>
      </c>
      <c r="L4" s="21">
        <f>I4+K4</f>
        <v>73.86</v>
      </c>
      <c r="M4" s="22"/>
      <c r="N4" s="52"/>
    </row>
    <row r="5" spans="1:13" ht="12.75">
      <c r="A5" s="11" t="s">
        <v>19</v>
      </c>
      <c r="B5" s="12">
        <v>1</v>
      </c>
      <c r="C5" s="37" t="s">
        <v>20</v>
      </c>
      <c r="D5" s="37" t="s">
        <v>17</v>
      </c>
      <c r="E5" s="37" t="s">
        <v>18</v>
      </c>
      <c r="F5" s="37">
        <v>97</v>
      </c>
      <c r="G5" s="37">
        <v>104</v>
      </c>
      <c r="H5" s="37">
        <v>201</v>
      </c>
      <c r="I5" s="53">
        <f t="shared" si="0"/>
        <v>40.199999999999996</v>
      </c>
      <c r="J5" s="27">
        <v>82</v>
      </c>
      <c r="K5" s="27">
        <f>J5*0.4</f>
        <v>32.800000000000004</v>
      </c>
      <c r="L5" s="27">
        <f>I5+K5</f>
        <v>73</v>
      </c>
      <c r="M5" s="28"/>
    </row>
    <row r="6" spans="1:15" ht="12.75">
      <c r="A6" s="11" t="s">
        <v>21</v>
      </c>
      <c r="B6" s="12">
        <v>1</v>
      </c>
      <c r="C6" s="37" t="s">
        <v>22</v>
      </c>
      <c r="D6" s="37" t="s">
        <v>17</v>
      </c>
      <c r="E6" s="37" t="s">
        <v>18</v>
      </c>
      <c r="F6" s="37">
        <v>90.5</v>
      </c>
      <c r="G6" s="37">
        <v>118</v>
      </c>
      <c r="H6" s="37">
        <v>208.5</v>
      </c>
      <c r="I6" s="53">
        <f t="shared" si="0"/>
        <v>41.699999999999996</v>
      </c>
      <c r="J6" s="27">
        <v>77.2</v>
      </c>
      <c r="K6" s="27">
        <f>J6*0.4</f>
        <v>30.880000000000003</v>
      </c>
      <c r="L6" s="27">
        <f>I6+K6</f>
        <v>72.58</v>
      </c>
      <c r="M6" s="28"/>
      <c r="O6" s="52"/>
    </row>
    <row r="7" spans="1:13" ht="12.75">
      <c r="A7" s="13" t="s">
        <v>23</v>
      </c>
      <c r="B7" s="14">
        <v>1</v>
      </c>
      <c r="C7" s="38" t="s">
        <v>24</v>
      </c>
      <c r="D7" s="38" t="s">
        <v>17</v>
      </c>
      <c r="E7" s="38" t="s">
        <v>18</v>
      </c>
      <c r="F7" s="38">
        <v>98.5</v>
      </c>
      <c r="G7" s="38">
        <v>102.5</v>
      </c>
      <c r="H7" s="38">
        <v>201</v>
      </c>
      <c r="I7" s="54">
        <f t="shared" si="0"/>
        <v>40.199999999999996</v>
      </c>
      <c r="J7" s="33" t="s">
        <v>25</v>
      </c>
      <c r="K7" s="33"/>
      <c r="L7" s="33"/>
      <c r="M7" s="34"/>
    </row>
    <row r="8" spans="1:13" ht="12.75">
      <c r="A8" s="39" t="s">
        <v>26</v>
      </c>
      <c r="B8" s="40">
        <v>1</v>
      </c>
      <c r="C8" s="41" t="s">
        <v>27</v>
      </c>
      <c r="D8" s="41" t="s">
        <v>28</v>
      </c>
      <c r="E8" s="41">
        <v>10110004101</v>
      </c>
      <c r="F8" s="42">
        <v>119.5</v>
      </c>
      <c r="G8" s="42">
        <v>111.5</v>
      </c>
      <c r="H8" s="42">
        <v>231</v>
      </c>
      <c r="I8" s="51">
        <f t="shared" si="0"/>
        <v>46.199999999999996</v>
      </c>
      <c r="J8" s="21">
        <v>85.8</v>
      </c>
      <c r="K8" s="21">
        <f>J8*0.4</f>
        <v>34.32</v>
      </c>
      <c r="L8" s="21">
        <f>I8+K8</f>
        <v>80.52</v>
      </c>
      <c r="M8" s="22"/>
    </row>
    <row r="9" spans="1:13" ht="12.75">
      <c r="A9" s="43" t="s">
        <v>29</v>
      </c>
      <c r="B9" s="44">
        <v>1</v>
      </c>
      <c r="C9" s="56" t="s">
        <v>30</v>
      </c>
      <c r="D9" s="45" t="s">
        <v>28</v>
      </c>
      <c r="E9" s="45">
        <v>10110004101</v>
      </c>
      <c r="F9" s="46">
        <v>91</v>
      </c>
      <c r="G9" s="46">
        <v>121</v>
      </c>
      <c r="H9" s="46">
        <v>212</v>
      </c>
      <c r="I9" s="53">
        <f t="shared" si="0"/>
        <v>42.4</v>
      </c>
      <c r="J9" s="27">
        <v>85.6</v>
      </c>
      <c r="K9" s="27">
        <f>J9*0.4</f>
        <v>34.24</v>
      </c>
      <c r="L9" s="27">
        <f>I9+K9</f>
        <v>76.64</v>
      </c>
      <c r="M9" s="28"/>
    </row>
    <row r="10" spans="1:13" ht="12.75">
      <c r="A10" s="47" t="s">
        <v>31</v>
      </c>
      <c r="B10" s="48">
        <v>1</v>
      </c>
      <c r="C10" s="49" t="s">
        <v>32</v>
      </c>
      <c r="D10" s="49" t="s">
        <v>28</v>
      </c>
      <c r="E10" s="49">
        <v>10110004101</v>
      </c>
      <c r="F10" s="50">
        <v>110.5</v>
      </c>
      <c r="G10" s="50">
        <v>102.5</v>
      </c>
      <c r="H10" s="50">
        <v>213</v>
      </c>
      <c r="I10" s="54">
        <f t="shared" si="0"/>
        <v>42.6</v>
      </c>
      <c r="J10" s="33">
        <v>83.6</v>
      </c>
      <c r="K10" s="33">
        <f>J10*0.4</f>
        <v>33.44</v>
      </c>
      <c r="L10" s="33">
        <f>I10+K10</f>
        <v>76.03999999999999</v>
      </c>
      <c r="M10" s="34"/>
    </row>
    <row r="11" spans="1:13" ht="12.75">
      <c r="A11" s="9" t="s">
        <v>33</v>
      </c>
      <c r="B11" s="10">
        <v>1</v>
      </c>
      <c r="C11" s="36" t="s">
        <v>34</v>
      </c>
      <c r="D11" s="36" t="s">
        <v>35</v>
      </c>
      <c r="E11" s="36">
        <v>10110003701</v>
      </c>
      <c r="F11" s="36">
        <v>94.5</v>
      </c>
      <c r="G11" s="36">
        <v>113</v>
      </c>
      <c r="H11" s="36">
        <v>207.5</v>
      </c>
      <c r="I11" s="51">
        <f t="shared" si="0"/>
        <v>41.5</v>
      </c>
      <c r="J11" s="21">
        <v>85.8</v>
      </c>
      <c r="K11" s="21">
        <f>J11*0.4</f>
        <v>34.32</v>
      </c>
      <c r="L11" s="21">
        <f>I11+K11</f>
        <v>75.82</v>
      </c>
      <c r="M11" s="55"/>
    </row>
    <row r="12" spans="1:13" ht="12.75">
      <c r="A12" s="11" t="s">
        <v>36</v>
      </c>
      <c r="B12" s="12">
        <v>1</v>
      </c>
      <c r="C12" s="37" t="s">
        <v>37</v>
      </c>
      <c r="D12" s="37" t="s">
        <v>35</v>
      </c>
      <c r="E12" s="37">
        <v>10110003701</v>
      </c>
      <c r="F12" s="37">
        <v>111</v>
      </c>
      <c r="G12" s="37">
        <v>106.5</v>
      </c>
      <c r="H12" s="37">
        <v>217.5</v>
      </c>
      <c r="I12" s="53">
        <f t="shared" si="0"/>
        <v>43.5</v>
      </c>
      <c r="J12" s="27" t="s">
        <v>25</v>
      </c>
      <c r="K12" s="27"/>
      <c r="L12" s="27"/>
      <c r="M12" s="28"/>
    </row>
    <row r="13" spans="1:13" ht="12.75">
      <c r="A13" s="13" t="s">
        <v>38</v>
      </c>
      <c r="B13" s="14">
        <v>1</v>
      </c>
      <c r="C13" s="38" t="s">
        <v>39</v>
      </c>
      <c r="D13" s="38" t="s">
        <v>35</v>
      </c>
      <c r="E13" s="38">
        <v>10110003701</v>
      </c>
      <c r="F13" s="38">
        <v>102</v>
      </c>
      <c r="G13" s="38">
        <v>103</v>
      </c>
      <c r="H13" s="38">
        <v>205</v>
      </c>
      <c r="I13" s="54">
        <f t="shared" si="0"/>
        <v>40.99999999999999</v>
      </c>
      <c r="J13" s="33" t="s">
        <v>25</v>
      </c>
      <c r="K13" s="33"/>
      <c r="L13" s="33"/>
      <c r="M13" s="34"/>
    </row>
    <row r="14" spans="1:13" ht="12.75">
      <c r="A14" s="9" t="s">
        <v>40</v>
      </c>
      <c r="B14" s="10">
        <v>1</v>
      </c>
      <c r="C14" s="36" t="s">
        <v>41</v>
      </c>
      <c r="D14" s="36" t="s">
        <v>35</v>
      </c>
      <c r="E14" s="36">
        <v>10110003702</v>
      </c>
      <c r="F14" s="36">
        <v>97.5</v>
      </c>
      <c r="G14" s="36">
        <v>106</v>
      </c>
      <c r="H14" s="36">
        <v>203.5</v>
      </c>
      <c r="I14" s="51">
        <f t="shared" si="0"/>
        <v>40.699999999999996</v>
      </c>
      <c r="J14" s="21">
        <v>79.2</v>
      </c>
      <c r="K14" s="21">
        <f>J14*0.4</f>
        <v>31.680000000000003</v>
      </c>
      <c r="L14" s="21">
        <f>I14+K14</f>
        <v>72.38</v>
      </c>
      <c r="M14" s="22"/>
    </row>
    <row r="15" spans="1:13" ht="12.75">
      <c r="A15" s="11" t="s">
        <v>42</v>
      </c>
      <c r="B15" s="12">
        <v>1</v>
      </c>
      <c r="C15" s="37" t="s">
        <v>43</v>
      </c>
      <c r="D15" s="37" t="s">
        <v>35</v>
      </c>
      <c r="E15" s="37">
        <v>10110003702</v>
      </c>
      <c r="F15" s="37">
        <v>85</v>
      </c>
      <c r="G15" s="37">
        <v>106.5</v>
      </c>
      <c r="H15" s="37">
        <v>191.5</v>
      </c>
      <c r="I15" s="53">
        <f t="shared" si="0"/>
        <v>38.3</v>
      </c>
      <c r="J15" s="27">
        <v>79.8</v>
      </c>
      <c r="K15" s="27">
        <f>J15*0.4</f>
        <v>31.92</v>
      </c>
      <c r="L15" s="27">
        <f>I15+K15</f>
        <v>70.22</v>
      </c>
      <c r="M15" s="28"/>
    </row>
    <row r="16" spans="1:13" ht="12.75">
      <c r="A16" s="13" t="s">
        <v>44</v>
      </c>
      <c r="B16" s="14">
        <v>1</v>
      </c>
      <c r="C16" s="38" t="s">
        <v>45</v>
      </c>
      <c r="D16" s="38" t="s">
        <v>35</v>
      </c>
      <c r="E16" s="38">
        <v>10110003702</v>
      </c>
      <c r="F16" s="38">
        <v>79.5</v>
      </c>
      <c r="G16" s="38">
        <v>113.5</v>
      </c>
      <c r="H16" s="38">
        <v>193</v>
      </c>
      <c r="I16" s="54">
        <f t="shared" si="0"/>
        <v>38.599999999999994</v>
      </c>
      <c r="J16" s="33">
        <v>76.6</v>
      </c>
      <c r="K16" s="33">
        <f>J16*0.4</f>
        <v>30.64</v>
      </c>
      <c r="L16" s="33">
        <f>I16+K16</f>
        <v>69.24</v>
      </c>
      <c r="M16" s="34"/>
    </row>
    <row r="17" spans="1:13" ht="12.75">
      <c r="A17" s="9" t="s">
        <v>46</v>
      </c>
      <c r="B17" s="10">
        <v>1</v>
      </c>
      <c r="C17" s="36" t="s">
        <v>47</v>
      </c>
      <c r="D17" s="36" t="s">
        <v>35</v>
      </c>
      <c r="E17" s="36">
        <v>10110003703</v>
      </c>
      <c r="F17" s="36">
        <v>98</v>
      </c>
      <c r="G17" s="36">
        <v>122.5</v>
      </c>
      <c r="H17" s="36">
        <v>220.5</v>
      </c>
      <c r="I17" s="51">
        <f t="shared" si="0"/>
        <v>44.1</v>
      </c>
      <c r="J17" s="21">
        <v>84.2</v>
      </c>
      <c r="K17" s="21">
        <f>J17*0.4</f>
        <v>33.68</v>
      </c>
      <c r="L17" s="21">
        <f>I17+K17</f>
        <v>77.78</v>
      </c>
      <c r="M17" s="22"/>
    </row>
    <row r="18" spans="1:13" ht="12.75">
      <c r="A18" s="11" t="s">
        <v>48</v>
      </c>
      <c r="B18" s="12">
        <v>1</v>
      </c>
      <c r="C18" s="37" t="s">
        <v>49</v>
      </c>
      <c r="D18" s="37" t="s">
        <v>35</v>
      </c>
      <c r="E18" s="37">
        <v>10110003703</v>
      </c>
      <c r="F18" s="37">
        <v>88.5</v>
      </c>
      <c r="G18" s="37">
        <v>121.5</v>
      </c>
      <c r="H18" s="37">
        <v>210</v>
      </c>
      <c r="I18" s="53">
        <f t="shared" si="0"/>
        <v>42</v>
      </c>
      <c r="J18" s="27">
        <v>87.2</v>
      </c>
      <c r="K18" s="27">
        <f>J18*0.4</f>
        <v>34.88</v>
      </c>
      <c r="L18" s="27">
        <f>I18+K18</f>
        <v>76.88</v>
      </c>
      <c r="M18" s="28"/>
    </row>
    <row r="19" spans="1:13" ht="12.75">
      <c r="A19" s="13" t="s">
        <v>50</v>
      </c>
      <c r="B19" s="14">
        <v>1</v>
      </c>
      <c r="C19" s="38" t="s">
        <v>51</v>
      </c>
      <c r="D19" s="38" t="s">
        <v>35</v>
      </c>
      <c r="E19" s="38">
        <v>10110003703</v>
      </c>
      <c r="F19" s="38">
        <v>98</v>
      </c>
      <c r="G19" s="38">
        <v>106</v>
      </c>
      <c r="H19" s="38">
        <v>204</v>
      </c>
      <c r="I19" s="54">
        <f t="shared" si="0"/>
        <v>40.8</v>
      </c>
      <c r="J19" s="33" t="s">
        <v>25</v>
      </c>
      <c r="K19" s="33"/>
      <c r="L19" s="33"/>
      <c r="M19" s="34"/>
    </row>
    <row r="20" spans="1:13" ht="12.75">
      <c r="A20" s="9" t="s">
        <v>52</v>
      </c>
      <c r="B20" s="10">
        <v>1</v>
      </c>
      <c r="C20" s="36" t="s">
        <v>53</v>
      </c>
      <c r="D20" s="36" t="s">
        <v>54</v>
      </c>
      <c r="E20" s="36">
        <v>10110003801</v>
      </c>
      <c r="F20" s="36">
        <v>82</v>
      </c>
      <c r="G20" s="36">
        <v>101.5</v>
      </c>
      <c r="H20" s="36">
        <v>183.5</v>
      </c>
      <c r="I20" s="51">
        <f t="shared" si="0"/>
        <v>36.699999999999996</v>
      </c>
      <c r="J20" s="21">
        <v>81.4</v>
      </c>
      <c r="K20" s="21">
        <f>J20*0.4</f>
        <v>32.56</v>
      </c>
      <c r="L20" s="21">
        <f>I20+K20</f>
        <v>69.25999999999999</v>
      </c>
      <c r="M20" s="22"/>
    </row>
    <row r="21" spans="1:13" ht="12.75">
      <c r="A21" s="11" t="s">
        <v>55</v>
      </c>
      <c r="B21" s="12">
        <v>1</v>
      </c>
      <c r="C21" s="37" t="s">
        <v>56</v>
      </c>
      <c r="D21" s="37" t="s">
        <v>54</v>
      </c>
      <c r="E21" s="37">
        <v>10110003801</v>
      </c>
      <c r="F21" s="37">
        <v>93.5</v>
      </c>
      <c r="G21" s="37">
        <v>90.5</v>
      </c>
      <c r="H21" s="37">
        <v>184</v>
      </c>
      <c r="I21" s="53">
        <f t="shared" si="0"/>
        <v>36.8</v>
      </c>
      <c r="J21" s="27">
        <v>80.6</v>
      </c>
      <c r="K21" s="27">
        <f>J21*0.4</f>
        <v>32.24</v>
      </c>
      <c r="L21" s="27">
        <f>I21+K21</f>
        <v>69.03999999999999</v>
      </c>
      <c r="M21" s="28"/>
    </row>
    <row r="22" spans="1:13" ht="12.75">
      <c r="A22" s="13" t="s">
        <v>57</v>
      </c>
      <c r="B22" s="14">
        <v>1</v>
      </c>
      <c r="C22" s="38" t="s">
        <v>58</v>
      </c>
      <c r="D22" s="38" t="s">
        <v>54</v>
      </c>
      <c r="E22" s="38">
        <v>10110003801</v>
      </c>
      <c r="F22" s="38">
        <v>77.5</v>
      </c>
      <c r="G22" s="38">
        <v>94.5</v>
      </c>
      <c r="H22" s="38">
        <v>172</v>
      </c>
      <c r="I22" s="54">
        <f t="shared" si="0"/>
        <v>34.4</v>
      </c>
      <c r="J22" s="33">
        <v>69.4</v>
      </c>
      <c r="K22" s="33"/>
      <c r="L22" s="33"/>
      <c r="M22" s="34" t="s">
        <v>59</v>
      </c>
    </row>
  </sheetData>
  <sheetProtection/>
  <mergeCells count="2">
    <mergeCell ref="A1:B1"/>
    <mergeCell ref="A2:M2"/>
  </mergeCells>
  <printOptions/>
  <pageMargins left="0.2361111111111111" right="0.19652777777777777" top="1" bottom="1" header="0.5" footer="0.5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="115" zoomScaleNormal="115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8.7109375" defaultRowHeight="12.75"/>
  <cols>
    <col min="1" max="1" width="8.8515625" style="1" customWidth="1"/>
    <col min="2" max="2" width="8.421875" style="2" customWidth="1"/>
    <col min="3" max="3" width="19.57421875" style="3" customWidth="1"/>
    <col min="4" max="4" width="32.8515625" style="3" customWidth="1"/>
    <col min="5" max="6" width="16.8515625" style="3" customWidth="1"/>
    <col min="7" max="7" width="14.8515625" style="3" customWidth="1"/>
    <col min="8" max="8" width="12.140625" style="3" customWidth="1"/>
    <col min="9" max="9" width="10.7109375" style="3" customWidth="1"/>
    <col min="10" max="10" width="12.140625" style="3" customWidth="1"/>
    <col min="11" max="11" width="9.57421875" style="3" customWidth="1"/>
    <col min="12" max="12" width="10.8515625" style="4" customWidth="1"/>
    <col min="13" max="13" width="13.140625" style="3" bestFit="1" customWidth="1"/>
    <col min="14" max="253" width="9.140625" style="3" bestFit="1" customWidth="1"/>
    <col min="254" max="16384" width="8.7109375" style="3" customWidth="1"/>
  </cols>
  <sheetData>
    <row r="1" spans="1:19" ht="57.75" customHeight="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5"/>
      <c r="R1" s="35"/>
      <c r="S1" s="35"/>
    </row>
    <row r="2" spans="1:16" ht="39.7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8" t="s">
        <v>8</v>
      </c>
      <c r="H2" s="8" t="s">
        <v>9</v>
      </c>
      <c r="I2" s="7" t="s">
        <v>61</v>
      </c>
      <c r="J2" s="7" t="s">
        <v>62</v>
      </c>
      <c r="K2" s="7" t="s">
        <v>63</v>
      </c>
      <c r="L2" s="8" t="s">
        <v>64</v>
      </c>
      <c r="M2" s="15" t="s">
        <v>11</v>
      </c>
      <c r="N2" s="15" t="s">
        <v>65</v>
      </c>
      <c r="O2" s="15" t="s">
        <v>13</v>
      </c>
      <c r="P2" s="16" t="s">
        <v>14</v>
      </c>
    </row>
    <row r="3" spans="1:16" ht="12.75">
      <c r="A3" s="9" t="s">
        <v>66</v>
      </c>
      <c r="B3" s="10">
        <v>1</v>
      </c>
      <c r="C3" s="10" t="s">
        <v>67</v>
      </c>
      <c r="D3" s="10" t="s">
        <v>54</v>
      </c>
      <c r="E3" s="10">
        <v>10110003802</v>
      </c>
      <c r="F3" s="10">
        <v>107.5</v>
      </c>
      <c r="G3" s="10">
        <v>121.5</v>
      </c>
      <c r="H3" s="10">
        <v>229</v>
      </c>
      <c r="I3" s="17">
        <f aca="true" t="shared" si="0" ref="I3:I8">H3/3*0.3</f>
        <v>22.9</v>
      </c>
      <c r="J3" s="18">
        <v>81.5</v>
      </c>
      <c r="K3" s="19">
        <f aca="true" t="shared" si="1" ref="K3:K8">J3*0.4</f>
        <v>32.6</v>
      </c>
      <c r="L3" s="20">
        <f aca="true" t="shared" si="2" ref="L3:L8">I3+K3</f>
        <v>55.5</v>
      </c>
      <c r="M3" s="21">
        <v>81.2</v>
      </c>
      <c r="N3" s="21">
        <f aca="true" t="shared" si="3" ref="N3:N8">M3*0.3</f>
        <v>24.36</v>
      </c>
      <c r="O3" s="21">
        <f aca="true" t="shared" si="4" ref="O3:O8">L3+N3</f>
        <v>79.86</v>
      </c>
      <c r="P3" s="22"/>
    </row>
    <row r="4" spans="1:16" ht="12.75">
      <c r="A4" s="11" t="s">
        <v>68</v>
      </c>
      <c r="B4" s="12">
        <v>1</v>
      </c>
      <c r="C4" s="12" t="s">
        <v>69</v>
      </c>
      <c r="D4" s="12" t="s">
        <v>54</v>
      </c>
      <c r="E4" s="12">
        <v>10110003802</v>
      </c>
      <c r="F4" s="12">
        <v>90</v>
      </c>
      <c r="G4" s="12">
        <v>129</v>
      </c>
      <c r="H4" s="12">
        <v>219</v>
      </c>
      <c r="I4" s="23">
        <f t="shared" si="0"/>
        <v>21.9</v>
      </c>
      <c r="J4" s="24">
        <v>81</v>
      </c>
      <c r="K4" s="25">
        <f t="shared" si="1"/>
        <v>32.4</v>
      </c>
      <c r="L4" s="26">
        <f t="shared" si="2"/>
        <v>54.3</v>
      </c>
      <c r="M4" s="27">
        <v>78.6</v>
      </c>
      <c r="N4" s="27">
        <f t="shared" si="3"/>
        <v>23.58</v>
      </c>
      <c r="O4" s="27">
        <f t="shared" si="4"/>
        <v>77.88</v>
      </c>
      <c r="P4" s="28"/>
    </row>
    <row r="5" spans="1:16" ht="12.75">
      <c r="A5" s="13" t="s">
        <v>70</v>
      </c>
      <c r="B5" s="14">
        <v>1</v>
      </c>
      <c r="C5" s="14" t="s">
        <v>71</v>
      </c>
      <c r="D5" s="14" t="s">
        <v>54</v>
      </c>
      <c r="E5" s="14">
        <v>10110003802</v>
      </c>
      <c r="F5" s="14">
        <v>103.5</v>
      </c>
      <c r="G5" s="14">
        <v>123.5</v>
      </c>
      <c r="H5" s="14">
        <v>227</v>
      </c>
      <c r="I5" s="29">
        <f t="shared" si="0"/>
        <v>22.7</v>
      </c>
      <c r="J5" s="30">
        <v>74</v>
      </c>
      <c r="K5" s="31">
        <f t="shared" si="1"/>
        <v>29.6</v>
      </c>
      <c r="L5" s="32">
        <f t="shared" si="2"/>
        <v>52.3</v>
      </c>
      <c r="M5" s="33">
        <v>84.2</v>
      </c>
      <c r="N5" s="33">
        <f t="shared" si="3"/>
        <v>25.26</v>
      </c>
      <c r="O5" s="33">
        <f t="shared" si="4"/>
        <v>77.56</v>
      </c>
      <c r="P5" s="34"/>
    </row>
    <row r="6" spans="1:16" ht="12.75">
      <c r="A6" s="9" t="s">
        <v>72</v>
      </c>
      <c r="B6" s="10">
        <v>1</v>
      </c>
      <c r="C6" s="10" t="s">
        <v>73</v>
      </c>
      <c r="D6" s="10" t="s">
        <v>74</v>
      </c>
      <c r="E6" s="10">
        <v>10110004001</v>
      </c>
      <c r="F6" s="10">
        <v>110.5</v>
      </c>
      <c r="G6" s="10">
        <v>95.5</v>
      </c>
      <c r="H6" s="10">
        <v>206</v>
      </c>
      <c r="I6" s="17">
        <f t="shared" si="0"/>
        <v>20.6</v>
      </c>
      <c r="J6" s="18">
        <v>76</v>
      </c>
      <c r="K6" s="19">
        <f t="shared" si="1"/>
        <v>30.400000000000002</v>
      </c>
      <c r="L6" s="20">
        <f t="shared" si="2"/>
        <v>51</v>
      </c>
      <c r="M6" s="21">
        <v>84.6</v>
      </c>
      <c r="N6" s="21">
        <f t="shared" si="3"/>
        <v>25.38</v>
      </c>
      <c r="O6" s="21">
        <f t="shared" si="4"/>
        <v>76.38</v>
      </c>
      <c r="P6" s="22"/>
    </row>
    <row r="7" spans="1:16" ht="12.75">
      <c r="A7" s="11" t="s">
        <v>75</v>
      </c>
      <c r="B7" s="12">
        <v>1</v>
      </c>
      <c r="C7" s="12" t="s">
        <v>76</v>
      </c>
      <c r="D7" s="12" t="s">
        <v>74</v>
      </c>
      <c r="E7" s="12">
        <v>10110004001</v>
      </c>
      <c r="F7" s="12">
        <v>101.5</v>
      </c>
      <c r="G7" s="12">
        <v>106.5</v>
      </c>
      <c r="H7" s="12">
        <v>208</v>
      </c>
      <c r="I7" s="23">
        <f t="shared" si="0"/>
        <v>20.799999999999997</v>
      </c>
      <c r="J7" s="24">
        <v>72</v>
      </c>
      <c r="K7" s="25">
        <f t="shared" si="1"/>
        <v>28.8</v>
      </c>
      <c r="L7" s="26">
        <f t="shared" si="2"/>
        <v>49.599999999999994</v>
      </c>
      <c r="M7" s="27">
        <v>80.8</v>
      </c>
      <c r="N7" s="27">
        <f t="shared" si="3"/>
        <v>24.24</v>
      </c>
      <c r="O7" s="27">
        <f t="shared" si="4"/>
        <v>73.83999999999999</v>
      </c>
      <c r="P7" s="28"/>
    </row>
    <row r="8" spans="1:16" ht="12.75">
      <c r="A8" s="13" t="s">
        <v>77</v>
      </c>
      <c r="B8" s="14">
        <v>1</v>
      </c>
      <c r="C8" s="14" t="s">
        <v>78</v>
      </c>
      <c r="D8" s="14" t="s">
        <v>74</v>
      </c>
      <c r="E8" s="14">
        <v>10110004001</v>
      </c>
      <c r="F8" s="14">
        <v>107</v>
      </c>
      <c r="G8" s="14">
        <v>118</v>
      </c>
      <c r="H8" s="14">
        <v>225</v>
      </c>
      <c r="I8" s="29">
        <f t="shared" si="0"/>
        <v>22.5</v>
      </c>
      <c r="J8" s="30">
        <v>63</v>
      </c>
      <c r="K8" s="31">
        <f t="shared" si="1"/>
        <v>25.200000000000003</v>
      </c>
      <c r="L8" s="32">
        <f t="shared" si="2"/>
        <v>47.7</v>
      </c>
      <c r="M8" s="33">
        <v>82.8</v>
      </c>
      <c r="N8" s="33">
        <f t="shared" si="3"/>
        <v>24.84</v>
      </c>
      <c r="O8" s="33">
        <f t="shared" si="4"/>
        <v>72.54</v>
      </c>
      <c r="P8" s="34"/>
    </row>
  </sheetData>
  <sheetProtection/>
  <mergeCells count="1">
    <mergeCell ref="A1:P1"/>
  </mergeCells>
  <printOptions/>
  <pageMargins left="0.2361111111111111" right="0.11805555555555555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admin</cp:lastModifiedBy>
  <cp:lastPrinted>2020-11-20T03:22:00Z</cp:lastPrinted>
  <dcterms:created xsi:type="dcterms:W3CDTF">2019-11-26T04:12:30Z</dcterms:created>
  <dcterms:modified xsi:type="dcterms:W3CDTF">2021-09-14T02:48:25Z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8771FCA03E324331B69396C1ABA143B5</vt:lpwstr>
  </property>
</Properties>
</file>